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maria.rendon\Desktop\Daniel\Financieros\10\"/>
    </mc:Choice>
  </mc:AlternateContent>
  <bookViews>
    <workbookView xWindow="0" yWindow="0" windowWidth="20490" windowHeight="7755" tabRatio="736"/>
  </bookViews>
  <sheets>
    <sheet name="Inicio" sheetId="19" r:id="rId1"/>
    <sheet name="Situación Financiera" sheetId="3" r:id="rId2"/>
    <sheet name="Actividades" sheetId="4" r:id="rId3"/>
    <sheet name="Variaciones" sheetId="9" r:id="rId4"/>
    <sheet name="Cambios" sheetId="7" r:id="rId5"/>
    <sheet name="Analitico Activo" sheetId="15" r:id="rId6"/>
    <sheet name="Flujo" sheetId="18" r:id="rId7"/>
    <sheet name="Clasificación Administrativa 1" sheetId="20" r:id="rId8"/>
    <sheet name="Clasificación Administrativa 2" sheetId="21" r:id="rId9"/>
    <sheet name="Clasificación Funcional" sheetId="22" r:id="rId10"/>
    <sheet name="Deuda Publica Mar 17 Acum" sheetId="13" state="hidden" r:id="rId11"/>
    <sheet name="SIT. FIN. MAR 2017 (TRIMESTRE)" sheetId="16" state="hidden" r:id="rId12"/>
    <sheet name="EDO. ACTIV. MAR 2017 (TRIMESTR)" sheetId="17" state="hidden" r:id="rId13"/>
  </sheets>
  <definedNames>
    <definedName name="_xlnm.Print_Area" localSheetId="2">Actividades!$B$71:$G$137</definedName>
    <definedName name="_xlnm.Print_Area" localSheetId="5">'Analitico Activo'!$B$2:$J$33</definedName>
    <definedName name="_xlnm.Print_Area" localSheetId="4">Cambios!$B$2:$D$62</definedName>
    <definedName name="_xlnm.Print_Area" localSheetId="7">'Clasificación Administrativa 1'!$A$1:$J$28</definedName>
    <definedName name="_xlnm.Print_Area" localSheetId="8">'Clasificación Administrativa 2'!$B$2:$I$18</definedName>
    <definedName name="_xlnm.Print_Area" localSheetId="9">'Clasificación Funcional'!$B$2:$I$47</definedName>
    <definedName name="_xlnm.Print_Area" localSheetId="10">'Deuda Publica Mar 17 Acum'!$C$1:$K$90</definedName>
    <definedName name="_xlnm.Print_Area" localSheetId="12">'EDO. ACTIV. MAR 2017 (TRIMESTR)'!$C$1:$H$66</definedName>
    <definedName name="_xlnm.Print_Area" localSheetId="6">Flujo!$C$2:$G$67</definedName>
    <definedName name="_xlnm.Print_Area" localSheetId="11">'SIT. FIN. MAR 2017 (TRIMESTRE)'!$C$2:$K$53</definedName>
    <definedName name="_xlnm.Print_Area" localSheetId="1">'Situación Financiera'!$B$56:$J$107</definedName>
    <definedName name="_xlnm.Print_Area" localSheetId="3">Variaciones!$C$2:$I$41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J87" i="13" s="1"/>
  <c r="K47" i="13"/>
  <c r="J47" i="13"/>
  <c r="G11" i="17"/>
  <c r="G19" i="17"/>
  <c r="K87" i="13"/>
  <c r="G60" i="17"/>
  <c r="G59" i="17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5" i="17"/>
  <c r="G44" i="17"/>
  <c r="H42" i="17"/>
  <c r="G43" i="17"/>
  <c r="G41" i="17"/>
  <c r="G40" i="17"/>
  <c r="G39" i="17"/>
  <c r="G38" i="17"/>
  <c r="G37" i="17"/>
  <c r="G36" i="17"/>
  <c r="G35" i="17"/>
  <c r="G34" i="17"/>
  <c r="H32" i="17"/>
  <c r="G33" i="17"/>
  <c r="G31" i="17"/>
  <c r="G30" i="17"/>
  <c r="H28" i="17"/>
  <c r="G29" i="17"/>
  <c r="G28" i="17" s="1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H6" i="17"/>
  <c r="K48" i="16"/>
  <c r="J48" i="16"/>
  <c r="K47" i="16"/>
  <c r="J47" i="16"/>
  <c r="J45" i="16" s="1"/>
  <c r="J43" i="16"/>
  <c r="J42" i="16"/>
  <c r="J41" i="16"/>
  <c r="J40" i="16"/>
  <c r="K36" i="16"/>
  <c r="J36" i="16"/>
  <c r="K35" i="16"/>
  <c r="J35" i="16"/>
  <c r="K34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K30" i="16" s="1"/>
  <c r="J22" i="16"/>
  <c r="F32" i="16"/>
  <c r="E2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J10" i="16"/>
  <c r="F18" i="16"/>
  <c r="E10" i="16"/>
  <c r="E18" i="16" s="1"/>
  <c r="E34" i="16" s="1"/>
  <c r="H25" i="17"/>
  <c r="H64" i="17" s="1"/>
  <c r="H62" i="17"/>
  <c r="F34" i="16"/>
  <c r="K38" i="16"/>
  <c r="K45" i="16"/>
  <c r="G42" i="17"/>
  <c r="J18" i="16"/>
  <c r="J30" i="16" s="1"/>
  <c r="G46" i="17"/>
  <c r="J28" i="16"/>
  <c r="G18" i="17"/>
  <c r="G25" i="17" s="1"/>
  <c r="J33" i="16"/>
  <c r="G6" i="17"/>
  <c r="G32" i="17"/>
  <c r="E32" i="16"/>
  <c r="K33" i="16"/>
  <c r="K50" i="16"/>
  <c r="K52" i="16" s="1"/>
  <c r="K56" i="16" s="1"/>
  <c r="G62" i="17" l="1"/>
  <c r="G64" i="17" s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<sst xmlns="http://schemas.openxmlformats.org/spreadsheetml/2006/main" count="903" uniqueCount="397">
  <si>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</si>
  <si>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</si>
  <si>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</si>
  <si>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</si>
  <si>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</si>
  <si>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</si>
  <si>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</si>
  <si>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</si>
  <si>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</si>
  <si>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</si>
  <si>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</si>
  <si>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</si>
  <si>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</si>
  <si>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</si>
  <si>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</si>
  <si>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</si>
  <si>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</si>
  <si>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</si>
  <si>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</si>
  <si>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</si>
  <si>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</si>
  <si>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</si>
  <si>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</si>
  <si>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</si>
  <si>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</si>
  <si>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</si>
  <si>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</si>
  <si>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</si>
  <si>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</si>
  <si>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</si>
  <si>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</si>
  <si>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</si>
  <si>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</si>
  <si>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</si>
  <si>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</si>
  <si>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</si>
  <si>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</si>
  <si>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</si>
  <si>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</si>
  <si>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</si>
  <si>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</si>
  <si>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</si>
  <si>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</si>
  <si>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</si>
  <si>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</si>
  <si>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</si>
  <si>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</si>
  <si>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</si>
  <si>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</si>
  <si>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</si>
  <si>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</si>
  <si>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</si>
  <si>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</si>
  <si>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</si>
  <si>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</si>
  <si>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</si>
  <si>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</si>
  <si>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</si>
  <si>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</si>
  <si>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</si>
  <si>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</si>
  <si>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</si>
  <si>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</si>
  <si>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</si>
  <si>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</si>
  <si>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</si>
  <si>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</si>
  <si>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</si>
  <si>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</si>
  <si>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</si>
  <si>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</si>
  <si>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</si>
  <si>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</si>
  <si>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</si>
  <si>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</si>
  <si>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</si>
  <si>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</si>
  <si>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</si>
  <si>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</si>
  <si>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</si>
  <si>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</si>
  <si>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</si>
  <si>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</si>
  <si>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</si>
  <si>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</si>
  <si>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</si>
  <si>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</si>
  <si>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</si>
  <si>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</si>
  <si>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</si>
  <si>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</si>
  <si>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</si>
  <si>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</si>
  <si>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</si>
  <si>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</si>
  <si>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</si>
  <si>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2017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</si>
  <si>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</si>
  <si>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</si>
  <si>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</si>
  <si>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</si>
  <si>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</si>
  <si>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</si>
  <si>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</si>
  <si>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</si>
  <si>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</si>
  <si>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</si>
  <si>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</si>
  <si>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</si>
  <si>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</si>
  <si>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</si>
  <si>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</si>
  <si>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</si>
  <si>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</si>
  <si>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</si>
  <si>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</si>
  <si>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</si>
  <si>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</si>
  <si>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</si>
  <si>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</si>
  <si>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</si>
  <si>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</si>
  <si>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</si>
  <si>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</si>
  <si>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</si>
  <si>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</si>
  <si>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</si>
  <si>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</si>
  <si>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</si>
  <si>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</si>
  <si>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</si>
  <si>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</si>
  <si>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</si>
  <si>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</si>
  <si>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</si>
  <si>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</si>
  <si>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</si>
  <si>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</si>
  <si>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</si>
  <si>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</si>
  <si>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</si>
  <si>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</si>
  <si>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</si>
  <si>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</si>
  <si>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</si>
  <si>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</si>
  <si>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</si>
  <si>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</si>
  <si>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</si>
  <si>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</si>
  <si>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</si>
  <si>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</si>
  <si>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</si>
  <si>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</si>
  <si>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</si>
  <si>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</si>
  <si>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</si>
  <si>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</si>
  <si>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</si>
  <si>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</si>
  <si>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</si>
  <si>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</si>
  <si>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</si>
  <si>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</si>
  <si>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</si>
  <si>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</si>
  <si>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</si>
  <si>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</si>
  <si>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</si>
  <si>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</si>
  <si>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</si>
  <si>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</si>
  <si>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</si>
  <si>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</si>
  <si>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</si>
  <si>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</si>
  <si>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</si>
  <si>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</si>
  <si>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</si>
  <si>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</si>
  <si>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</si>
  <si>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</si>
  <si>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</si>
  <si>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</si>
  <si>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</si>
  <si>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</si>
  <si>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</si>
  <si>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</si>
  <si>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</si>
  <si>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</si>
  <si>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</si>
  <si>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</si>
  <si>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</si>
  <si>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</si>
  <si>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</si>
  <si>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</si>
  <si>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</si>
  <si>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</si>
  <si>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</si>
  <si>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</si>
  <si>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</si>
  <si>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</si>
  <si>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</si>
  <si>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</si>
  <si>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</si>
  <si>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Productos de Tipo Corriente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</si>
  <si>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</si>
  <si>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</si>
  <si>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</si>
  <si>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</si>
  <si>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</si>
  <si>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</si>
  <si>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</si>
  <si>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</si>
  <si>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</si>
  <si>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</si>
  <si>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</si>
  <si>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</si>
  <si>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</si>
  <si>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</si>
  <si>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</si>
  <si>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</si>
  <si>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</si>
  <si>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</si>
  <si>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</si>
  <si>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</si>
  <si>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</si>
  <si>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</si>
  <si>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</si>
  <si>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</si>
  <si>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</si>
  <si>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</si>
  <si>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</si>
  <si>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</si>
  <si>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</si>
  <si>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</si>
  <si>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</si>
  <si>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</si>
  <si>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</si>
  <si>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</si>
  <si>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</si>
  <si>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</si>
  <si>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</si>
  <si>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>Bajo protesta de decir verdad declaramos que los Estados Financieros y sus Notas son razonablemente correctos y responsabilidad del emisor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</si>
  <si>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</si>
  <si>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</si>
  <si>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</si>
  <si>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</si>
  <si>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</si>
  <si>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</si>
  <si>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</si>
  <si>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</si>
  <si>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</si>
  <si>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</si>
  <si>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</si>
  <si>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</si>
  <si>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</si>
  <si>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</si>
  <si>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</si>
  <si>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</si>
  <si>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</si>
  <si>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</si>
  <si>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</si>
  <si>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</si>
  <si>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</si>
  <si>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</si>
  <si>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</si>
  <si>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</si>
  <si>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</si>
  <si>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</si>
  <si>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</si>
  <si>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</si>
  <si>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</si>
  <si>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</si>
  <si>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</si>
  <si>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</si>
  <si>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</si>
  <si>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</si>
  <si>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</si>
  <si>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</si>
  <si>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</si>
  <si>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</si>
  <si>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</si>
  <si>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</si>
  <si>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</si>
  <si>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</si>
  <si>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</si>
  <si>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</si>
  <si>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</si>
  <si>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</si>
  <si>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</si>
  <si>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</si>
  <si>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</si>
  <si>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</si>
  <si>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</si>
  <si>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</si>
  <si>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Hacienda Pública / Patrimonio Contribuido Neto de 2017</t>
  </si>
  <si>
    <t>Hacienda Pública / Patrimonio Generado Neto de 2017</t>
  </si>
  <si>
    <t xml:space="preserve">Resultados por Posición Monetaria </t>
  </si>
  <si>
    <t>Resultados por Tenencia de Activos no Monetarios</t>
  </si>
  <si>
    <t>Hacienda Pública/Patrimonio Neto Final de 2017</t>
  </si>
  <si>
    <t>Exceso o Insuficiencia en la Actualización de la Hacienda Pública / Patrimonio Neto de 2017</t>
  </si>
  <si>
    <t>Cambios en el Exceso o Insuficiencia en la Actualización de la Hacienda Pública / Patrimonio Neto de 2018</t>
  </si>
  <si>
    <t>Hacienda Pública / Patrimonio Neto Final de 2018</t>
  </si>
  <si>
    <t>Variaciones de la Hacienda Pública/Patrimonio Neto de 2018</t>
  </si>
  <si>
    <t>Cambios en la Hacienda Pública/Patrimonio Contribuido Neto de 2018</t>
  </si>
  <si>
    <t xml:space="preserve">2018 </t>
  </si>
  <si>
    <t>2017 (saldo)</t>
  </si>
  <si>
    <t>Al 31 de octubre de 2018 y 2017</t>
  </si>
  <si>
    <t>Al 30 de octubre de 2018 y al 31 de diciembre de 2017</t>
  </si>
  <si>
    <t>Del 1 al 31 de octubre de 2018 y 2017</t>
  </si>
  <si>
    <t xml:space="preserve">Del 1 de enero al 31 de octubre 2018 y diciembre2017 </t>
  </si>
  <si>
    <t>Del 1 de enero al 31 de octubre de 2018.</t>
  </si>
  <si>
    <t>Del 1 de enero al 31 de octubre 2018</t>
  </si>
  <si>
    <t>Del 1 de enero al 31 de octubre de 2018</t>
  </si>
  <si>
    <t>Del 1 de enero al 31 de octubre 2018 y del 1 de enero al 31 de diciembre 2017</t>
  </si>
  <si>
    <t>Del 1 de enero al 31 de octubre 2018 y 2017</t>
  </si>
  <si>
    <t>MUNICIPIO DE LA CIUDAD DE MONTERREY</t>
  </si>
  <si>
    <t>TESORERÍA MUNICIPAL</t>
  </si>
  <si>
    <t>∙ Estado de Situación Financiera</t>
  </si>
  <si>
    <t>∙ Estado de Actividades</t>
  </si>
  <si>
    <t>∙ Estado de Variación en la Hacienda Pública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</si>
  <si>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</si>
  <si>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</si>
  <si>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</si>
  <si>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</si>
  <si>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</si>
  <si>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OCTUBRE 2018</t>
  </si>
  <si>
    <t>Estado Analítico del Ejercicio del Presupuesto de Egresos</t>
  </si>
  <si>
    <t>Clasificación Administrativa</t>
  </si>
  <si>
    <t>Del 1° de enero al 31 de octubre de 2018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</si>
  <si>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</si>
  <si>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</si>
  <si>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</si>
  <si>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</si>
  <si>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</si>
  <si>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</si>
  <si>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</si>
  <si>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</si>
  <si>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</si>
  <si>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Ayuntamiento</t>
  </si>
  <si>
    <t>Oficina Ejecutiva del Presidente Municipal</t>
  </si>
  <si>
    <t>Secretaría del Ayuntamiento</t>
  </si>
  <si>
    <t>Tesorería Municipal</t>
  </si>
  <si>
    <t>Secretaría de la Contaloría</t>
  </si>
  <si>
    <t>Secretaría de Obras Públicas</t>
  </si>
  <si>
    <t>Secretaría de Desarrollo Urbano y Ecología</t>
  </si>
  <si>
    <t>Secretaría de Desarrollo Social</t>
  </si>
  <si>
    <t>Secretaría de Administración</t>
  </si>
  <si>
    <t>Programa de Previsión Social</t>
  </si>
  <si>
    <t>Secretaría de Seguridad Pública y Vialidad</t>
  </si>
  <si>
    <t>Sistema para el Desarrollo Integral de la Familia</t>
  </si>
  <si>
    <t>Secretaría de Desarrollo Económico</t>
  </si>
  <si>
    <t>Secretaría de Servicios Públicos</t>
  </si>
  <si>
    <t>Total del Gasto</t>
  </si>
  <si>
    <t>Poder Ejecutivo</t>
  </si>
  <si>
    <t>Poder Legislativo</t>
  </si>
  <si>
    <t>Poder Judicial</t>
  </si>
  <si>
    <t>Órganos Autónomos</t>
  </si>
  <si>
    <t>Clasificación Funcional (Finalidad y Función)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</si>
  <si>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</si>
  <si>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</si>
  <si>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</si>
  <si>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</si>
  <si>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</si>
  <si>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</si>
  <si>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</si>
  <si>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</si>
  <si>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</si>
  <si>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</si>
  <si>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</si>
  <si>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</si>
  <si>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</si>
  <si>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</si>
  <si>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</si>
  <si>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</si>
  <si>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</si>
  <si>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</si>
  <si>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</si>
  <si>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</si>
  <si>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</si>
  <si>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</si>
  <si>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</si>
  <si>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</si>
  <si>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</si>
  <si>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</si>
  <si>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</si>
  <si>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</si>
  <si>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</si>
  <si>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</si>
  <si>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</si>
  <si>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</si>
  <si>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CONTABLE</t>
  </si>
  <si>
    <t>PRESUPUESTAL</t>
  </si>
  <si>
    <t>∙ Clasificación Administrativa 1</t>
  </si>
  <si>
    <t>∙ Clasificación Administrativa 2</t>
  </si>
  <si>
    <t>∙ Clasificación Funcional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</si>
</sst>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#,##0.00_ ;\-#,##0.00\ "/>
    <numFmt numFmtId="166" formatCode="0_ ;\-0\ "/>
    <numFmt numFmtId="167" formatCode="#,##0_ ;\-#,##0\ "/>
    <numFmt numFmtId="168" formatCode="_-* #,##0_-;\-* #,##0_-;_-* &quot;-&quot;??_-;_-@_-"/>
    <numFmt numFmtId="169" formatCode="#,##0.00000"/>
    <numFmt numFmtId="170" formatCode="#,##0.00;\(#,##0.00\);\(#,##0.00\)"/>
    <numFmt numFmtId="171" formatCode="#,##0.00000000"/>
    <numFmt numFmtId="172" formatCode="_-* #,##0.0000_-;\-* #,##0.0000_-;_-* &quot;-&quot;??_-;_-@_-"/>
    <numFmt numFmtId="173" formatCode="_-* #,##0.00_-;\-#,##0.00_-;_-* &quot;-&quot;??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sz val="6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rgb="FF0070C0"/>
      </bottom>
      <diagonal/>
    </border>
  </borders>
  <cellStyleXfs count="13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22" fillId="0" borderId="0"/>
    <xf numFmtId="43" fontId="1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8" fillId="0" borderId="0"/>
    <xf numFmtId="0" fontId="2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76">
    <xf numFmtId="0" fontId="0" fillId="0" borderId="0" xfId="0"/>
    <xf numFmtId="0" fontId="19" fillId="0" borderId="0" xfId="42" applyFont="1" applyProtection="1"/>
    <xf numFmtId="0" fontId="21" fillId="0" borderId="0" xfId="42" applyFont="1" applyAlignment="1" applyProtection="1">
      <alignment vertical="center"/>
    </xf>
    <xf numFmtId="0" fontId="23" fillId="33" borderId="10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vertical="center"/>
    </xf>
    <xf numFmtId="0" fontId="23" fillId="33" borderId="11" xfId="43" applyNumberFormat="1" applyFont="1" applyFill="1" applyBorder="1" applyAlignment="1" applyProtection="1">
      <alignment horizontal="right" vertical="top"/>
    </xf>
    <xf numFmtId="0" fontId="23" fillId="33" borderId="12" xfId="43" applyNumberFormat="1" applyFont="1" applyFill="1" applyBorder="1" applyAlignment="1" applyProtection="1">
      <alignment vertical="center"/>
    </xf>
    <xf numFmtId="0" fontId="19" fillId="0" borderId="0" xfId="42" applyFont="1" applyBorder="1" applyProtection="1"/>
    <xf numFmtId="49" fontId="23" fillId="33" borderId="0" xfId="44" applyNumberFormat="1" applyFont="1" applyFill="1" applyBorder="1" applyAlignment="1" applyProtection="1">
      <alignment horizontal="center" vertical="top"/>
    </xf>
    <xf numFmtId="0" fontId="19" fillId="33" borderId="0" xfId="42" applyFont="1" applyFill="1" applyBorder="1" applyAlignment="1" applyProtection="1">
      <alignment horizontal="right" vertical="top"/>
    </xf>
    <xf numFmtId="49" fontId="23" fillId="33" borderId="14" xfId="44" applyNumberFormat="1" applyFont="1" applyFill="1" applyBorder="1" applyAlignment="1" applyProtection="1">
      <alignment horizontal="center" vertical="top"/>
    </xf>
    <xf numFmtId="0" fontId="23" fillId="33" borderId="13" xfId="42" applyFont="1" applyFill="1" applyBorder="1" applyAlignment="1" applyProtection="1">
      <alignment vertical="top" wrapText="1"/>
    </xf>
    <xf numFmtId="0" fontId="23" fillId="33" borderId="0" xfId="42" applyFont="1" applyFill="1" applyBorder="1" applyAlignment="1" applyProtection="1">
      <alignment vertical="top"/>
    </xf>
    <xf numFmtId="3" fontId="24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 wrapText="1"/>
    </xf>
    <xf numFmtId="0" fontId="19" fillId="0" borderId="14" xfId="42" applyFont="1" applyBorder="1" applyProtection="1"/>
    <xf numFmtId="4" fontId="23" fillId="33" borderId="0" xfId="42" applyNumberFormat="1" applyFont="1" applyFill="1" applyBorder="1" applyAlignment="1" applyProtection="1">
      <alignment vertical="top"/>
    </xf>
    <xf numFmtId="3" fontId="23" fillId="33" borderId="14" xfId="42" applyNumberFormat="1" applyFont="1" applyFill="1" applyBorder="1" applyAlignment="1" applyProtection="1">
      <alignment vertical="top"/>
    </xf>
    <xf numFmtId="0" fontId="25" fillId="33" borderId="13" xfId="42" applyFont="1" applyFill="1" applyBorder="1" applyAlignment="1" applyProtection="1">
      <alignment vertical="top" wrapText="1"/>
    </xf>
    <xf numFmtId="0" fontId="25" fillId="33" borderId="0" xfId="42" applyFont="1" applyFill="1" applyBorder="1" applyAlignment="1" applyProtection="1">
      <alignment vertical="top"/>
    </xf>
    <xf numFmtId="0" fontId="25" fillId="33" borderId="0" xfId="42" applyFont="1" applyFill="1" applyBorder="1" applyAlignment="1" applyProtection="1">
      <alignment vertical="top" wrapText="1"/>
    </xf>
    <xf numFmtId="3" fontId="24" fillId="33" borderId="14" xfId="42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vertical="top"/>
      <protection locked="0"/>
    </xf>
    <xf numFmtId="0" fontId="24" fillId="33" borderId="13" xfId="42" applyFont="1" applyFill="1" applyBorder="1" applyAlignment="1" applyProtection="1">
      <alignment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4" fontId="24" fillId="33" borderId="0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horizontal="right" vertical="top"/>
    </xf>
    <xf numFmtId="4" fontId="23" fillId="33" borderId="14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horizontal="left" vertical="top" wrapText="1"/>
    </xf>
    <xf numFmtId="4" fontId="23" fillId="33" borderId="0" xfId="44" applyNumberFormat="1" applyFont="1" applyFill="1" applyBorder="1" applyAlignment="1" applyProtection="1">
      <alignment vertical="top"/>
    </xf>
    <xf numFmtId="4" fontId="24" fillId="33" borderId="0" xfId="42" applyNumberFormat="1" applyFont="1" applyFill="1" applyBorder="1" applyAlignment="1" applyProtection="1">
      <alignment vertical="top"/>
    </xf>
    <xf numFmtId="4" fontId="24" fillId="33" borderId="14" xfId="42" applyNumberFormat="1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vertical="top" wrapText="1"/>
    </xf>
    <xf numFmtId="4" fontId="24" fillId="33" borderId="14" xfId="44" applyNumberFormat="1" applyFont="1" applyFill="1" applyBorder="1" applyAlignment="1" applyProtection="1">
      <alignment vertical="top"/>
    </xf>
    <xf numFmtId="0" fontId="24" fillId="33" borderId="13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4" fontId="24" fillId="33" borderId="0" xfId="44" applyNumberFormat="1" applyFont="1" applyFill="1" applyBorder="1" applyAlignment="1" applyProtection="1">
      <alignment vertical="center"/>
    </xf>
    <xf numFmtId="4" fontId="23" fillId="33" borderId="0" xfId="42" applyNumberFormat="1" applyFont="1" applyFill="1" applyBorder="1" applyAlignment="1" applyProtection="1">
      <alignment vertical="center"/>
    </xf>
    <xf numFmtId="4" fontId="23" fillId="33" borderId="14" xfId="44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center" wrapText="1"/>
    </xf>
    <xf numFmtId="3" fontId="24" fillId="33" borderId="0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0" fontId="24" fillId="33" borderId="0" xfId="42" applyFont="1" applyFill="1" applyBorder="1" applyAlignment="1" applyProtection="1">
      <alignment vertical="top"/>
    </xf>
    <xf numFmtId="0" fontId="24" fillId="33" borderId="0" xfId="42" applyFont="1" applyFill="1" applyBorder="1" applyAlignment="1" applyProtection="1">
      <alignment horizontal="left" vertical="top"/>
    </xf>
    <xf numFmtId="0" fontId="19" fillId="33" borderId="15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vertical="top"/>
    </xf>
    <xf numFmtId="0" fontId="19" fillId="33" borderId="16" xfId="42" applyFont="1" applyFill="1" applyBorder="1" applyAlignment="1" applyProtection="1">
      <alignment horizontal="right" vertical="top"/>
    </xf>
    <xf numFmtId="0" fontId="19" fillId="33" borderId="17" xfId="42" applyFont="1" applyFill="1" applyBorder="1" applyAlignment="1" applyProtection="1">
      <alignment vertical="top"/>
    </xf>
    <xf numFmtId="0" fontId="24" fillId="33" borderId="0" xfId="42" applyFont="1" applyFill="1" applyBorder="1" applyProtection="1"/>
    <xf numFmtId="43" fontId="24" fillId="33" borderId="0" xfId="44" applyFont="1" applyFill="1" applyBorder="1" applyProtection="1"/>
    <xf numFmtId="0" fontId="24" fillId="33" borderId="0" xfId="42" applyFont="1" applyFill="1" applyBorder="1" applyAlignment="1" applyProtection="1">
      <alignment vertical="center"/>
    </xf>
    <xf numFmtId="4" fontId="19" fillId="0" borderId="0" xfId="42" applyNumberFormat="1" applyFont="1" applyProtection="1"/>
    <xf numFmtId="165" fontId="19" fillId="0" borderId="0" xfId="42" applyNumberFormat="1" applyFont="1" applyProtection="1"/>
    <xf numFmtId="0" fontId="28" fillId="0" borderId="0" xfId="42" applyFont="1"/>
    <xf numFmtId="0" fontId="23" fillId="0" borderId="10" xfId="42" applyFont="1" applyFill="1" applyBorder="1" applyAlignment="1" applyProtection="1">
      <alignment horizontal="center"/>
    </xf>
    <xf numFmtId="0" fontId="23" fillId="0" borderId="11" xfId="42" applyFont="1" applyFill="1" applyBorder="1" applyAlignment="1" applyProtection="1">
      <alignment horizontal="center"/>
    </xf>
    <xf numFmtId="0" fontId="28" fillId="0" borderId="0" xfId="42" applyFont="1" applyFill="1"/>
    <xf numFmtId="0" fontId="19" fillId="0" borderId="14" xfId="42" applyFont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center"/>
      <protection locked="0"/>
    </xf>
    <xf numFmtId="165" fontId="23" fillId="33" borderId="14" xfId="44" applyNumberFormat="1" applyFont="1" applyFill="1" applyBorder="1" applyAlignment="1" applyProtection="1">
      <alignment vertical="center"/>
      <protection locked="0"/>
    </xf>
    <xf numFmtId="0" fontId="28" fillId="0" borderId="0" xfId="42" applyFont="1" applyAlignment="1">
      <alignment vertical="center"/>
    </xf>
    <xf numFmtId="165" fontId="24" fillId="33" borderId="0" xfId="44" applyNumberFormat="1" applyFont="1" applyFill="1" applyBorder="1" applyAlignment="1" applyProtection="1">
      <alignment vertical="top"/>
      <protection locked="0"/>
    </xf>
    <xf numFmtId="165" fontId="24" fillId="33" borderId="14" xfId="44" applyNumberFormat="1" applyFont="1" applyFill="1" applyBorder="1" applyAlignment="1" applyProtection="1">
      <alignment vertical="top"/>
      <protection locked="0"/>
    </xf>
    <xf numFmtId="165" fontId="24" fillId="0" borderId="0" xfId="44" applyNumberFormat="1" applyFont="1" applyFill="1" applyBorder="1" applyAlignment="1" applyProtection="1">
      <alignment vertical="top"/>
      <protection locked="0"/>
    </xf>
    <xf numFmtId="165" fontId="24" fillId="0" borderId="14" xfId="44" applyNumberFormat="1" applyFont="1" applyFill="1" applyBorder="1" applyAlignment="1" applyProtection="1">
      <alignment vertical="top"/>
      <protection locked="0"/>
    </xf>
    <xf numFmtId="165" fontId="23" fillId="0" borderId="0" xfId="44" applyNumberFormat="1" applyFont="1" applyFill="1" applyBorder="1" applyAlignment="1" applyProtection="1">
      <protection locked="0"/>
    </xf>
    <xf numFmtId="165" fontId="23" fillId="0" borderId="14" xfId="44" applyNumberFormat="1" applyFont="1" applyFill="1" applyBorder="1" applyAlignment="1" applyProtection="1">
      <protection locked="0"/>
    </xf>
    <xf numFmtId="165" fontId="23" fillId="0" borderId="0" xfId="44" applyNumberFormat="1" applyFont="1" applyFill="1" applyBorder="1" applyAlignment="1" applyProtection="1">
      <alignment vertical="top"/>
      <protection locked="0"/>
    </xf>
    <xf numFmtId="165" fontId="23" fillId="0" borderId="14" xfId="44" applyNumberFormat="1" applyFont="1" applyFill="1" applyBorder="1" applyAlignment="1" applyProtection="1">
      <alignment vertical="top"/>
      <protection locked="0"/>
    </xf>
    <xf numFmtId="165" fontId="23" fillId="33" borderId="0" xfId="44" applyNumberFormat="1" applyFont="1" applyFill="1" applyBorder="1" applyAlignment="1" applyProtection="1">
      <protection locked="0"/>
    </xf>
    <xf numFmtId="165" fontId="23" fillId="33" borderId="14" xfId="44" applyNumberFormat="1" applyFont="1" applyFill="1" applyBorder="1" applyAlignment="1" applyProtection="1">
      <protection locked="0"/>
    </xf>
    <xf numFmtId="0" fontId="19" fillId="0" borderId="13" xfId="42" applyFont="1" applyFill="1" applyBorder="1" applyAlignment="1">
      <alignment horizontal="justify" vertical="center" wrapText="1"/>
    </xf>
    <xf numFmtId="165" fontId="23" fillId="33" borderId="0" xfId="44" applyNumberFormat="1" applyFont="1" applyFill="1" applyBorder="1" applyAlignment="1" applyProtection="1">
      <alignment vertical="top"/>
      <protection locked="0"/>
    </xf>
    <xf numFmtId="165" fontId="23" fillId="33" borderId="14" xfId="44" applyNumberFormat="1" applyFont="1" applyFill="1" applyBorder="1" applyAlignment="1" applyProtection="1">
      <alignment vertical="top"/>
      <protection locked="0"/>
    </xf>
    <xf numFmtId="43" fontId="19" fillId="0" borderId="14" xfId="44" applyFont="1" applyBorder="1" applyAlignment="1">
      <alignment horizontal="justify" vertical="center" wrapText="1"/>
    </xf>
    <xf numFmtId="0" fontId="28" fillId="0" borderId="15" xfId="42" applyFont="1" applyBorder="1"/>
    <xf numFmtId="0" fontId="28" fillId="0" borderId="16" xfId="42" applyFont="1" applyBorder="1"/>
    <xf numFmtId="0" fontId="28" fillId="0" borderId="17" xfId="42" applyFont="1" applyBorder="1"/>
    <xf numFmtId="0" fontId="28" fillId="0" borderId="0" xfId="42" applyFont="1" applyBorder="1"/>
    <xf numFmtId="4" fontId="28" fillId="0" borderId="0" xfId="42" applyNumberFormat="1" applyFont="1" applyBorder="1"/>
    <xf numFmtId="4" fontId="28" fillId="0" borderId="0" xfId="42" applyNumberFormat="1" applyFont="1"/>
    <xf numFmtId="0" fontId="31" fillId="0" borderId="0" xfId="0" applyFont="1"/>
    <xf numFmtId="0" fontId="1" fillId="0" borderId="0" xfId="45"/>
    <xf numFmtId="0" fontId="1" fillId="0" borderId="0" xfId="45" applyBorder="1"/>
    <xf numFmtId="0" fontId="32" fillId="34" borderId="20" xfId="45" applyFont="1" applyFill="1" applyBorder="1" applyAlignment="1">
      <alignment horizontal="center" vertical="center"/>
    </xf>
    <xf numFmtId="0" fontId="33" fillId="35" borderId="10" xfId="45" applyFont="1" applyFill="1" applyBorder="1" applyAlignment="1">
      <alignment vertical="center"/>
    </xf>
    <xf numFmtId="0" fontId="33" fillId="35" borderId="11" xfId="45" applyFont="1" applyFill="1" applyBorder="1" applyAlignment="1">
      <alignment vertical="center"/>
    </xf>
    <xf numFmtId="4" fontId="33" fillId="35" borderId="11" xfId="45" applyNumberFormat="1" applyFont="1" applyFill="1" applyBorder="1" applyAlignment="1">
      <alignment horizontal="right" vertical="center"/>
    </xf>
    <xf numFmtId="4" fontId="33" fillId="35" borderId="12" xfId="45" applyNumberFormat="1" applyFont="1" applyFill="1" applyBorder="1" applyAlignment="1">
      <alignment horizontal="right" vertical="center"/>
    </xf>
    <xf numFmtId="4" fontId="19" fillId="0" borderId="0" xfId="46" applyNumberFormat="1" applyFont="1" applyFill="1" applyBorder="1" applyAlignment="1">
      <alignment horizontal="right" vertical="center"/>
    </xf>
    <xf numFmtId="4" fontId="19" fillId="0" borderId="14" xfId="46" applyNumberFormat="1" applyFont="1" applyFill="1" applyBorder="1" applyAlignment="1">
      <alignment horizontal="right" vertical="center"/>
    </xf>
    <xf numFmtId="43" fontId="19" fillId="0" borderId="13" xfId="46" applyFont="1" applyFill="1" applyBorder="1" applyAlignment="1">
      <alignment horizontal="justify" vertical="center"/>
    </xf>
    <xf numFmtId="4" fontId="26" fillId="0" borderId="0" xfId="46" applyNumberFormat="1" applyFont="1" applyFill="1" applyBorder="1" applyAlignment="1">
      <alignment horizontal="right" vertical="center"/>
    </xf>
    <xf numFmtId="43" fontId="19" fillId="0" borderId="0" xfId="46" applyFont="1" applyFill="1" applyBorder="1" applyAlignment="1">
      <alignment horizontal="justify" vertical="center"/>
    </xf>
    <xf numFmtId="4" fontId="30" fillId="0" borderId="0" xfId="46" applyNumberFormat="1" applyFont="1" applyFill="1" applyBorder="1" applyAlignment="1">
      <alignment horizontal="right" vertical="center" wrapText="1"/>
    </xf>
    <xf numFmtId="43" fontId="19" fillId="0" borderId="13" xfId="46" applyFont="1" applyFill="1" applyBorder="1" applyAlignment="1">
      <alignment vertical="center"/>
    </xf>
    <xf numFmtId="43" fontId="19" fillId="0" borderId="0" xfId="46" applyFont="1" applyFill="1" applyBorder="1" applyAlignment="1">
      <alignment vertical="center"/>
    </xf>
    <xf numFmtId="4" fontId="30" fillId="0" borderId="0" xfId="46" applyNumberFormat="1" applyFont="1" applyFill="1" applyBorder="1" applyAlignment="1">
      <alignment horizontal="right" vertical="center"/>
    </xf>
    <xf numFmtId="0" fontId="1" fillId="0" borderId="0" xfId="45" applyAlignment="1"/>
    <xf numFmtId="43" fontId="1" fillId="0" borderId="0" xfId="47"/>
    <xf numFmtId="165" fontId="28" fillId="0" borderId="0" xfId="42" applyNumberFormat="1" applyFont="1"/>
    <xf numFmtId="4" fontId="1" fillId="0" borderId="0" xfId="45" applyNumberFormat="1"/>
    <xf numFmtId="0" fontId="18" fillId="0" borderId="0" xfId="120"/>
    <xf numFmtId="0" fontId="36" fillId="0" borderId="10" xfId="121" applyFont="1" applyFill="1" applyBorder="1" applyAlignment="1">
      <alignment horizontal="center" vertical="center"/>
    </xf>
    <xf numFmtId="0" fontId="37" fillId="0" borderId="11" xfId="121" applyFont="1" applyFill="1" applyBorder="1" applyAlignment="1">
      <alignment horizontal="center" vertical="center"/>
    </xf>
    <xf numFmtId="0" fontId="37" fillId="0" borderId="12" xfId="121" applyFont="1" applyFill="1" applyBorder="1" applyAlignment="1">
      <alignment horizontal="center" vertical="center"/>
    </xf>
    <xf numFmtId="0" fontId="38" fillId="35" borderId="13" xfId="120" applyFont="1" applyFill="1" applyBorder="1" applyAlignment="1">
      <alignment horizontal="justify" vertical="center" wrapText="1"/>
    </xf>
    <xf numFmtId="4" fontId="38" fillId="35" borderId="0" xfId="120" applyNumberFormat="1" applyFont="1" applyFill="1" applyBorder="1" applyAlignment="1">
      <alignment horizontal="right" wrapText="1"/>
    </xf>
    <xf numFmtId="4" fontId="38" fillId="35" borderId="14" xfId="120" applyNumberFormat="1" applyFont="1" applyFill="1" applyBorder="1" applyAlignment="1">
      <alignment horizontal="right" wrapText="1"/>
    </xf>
    <xf numFmtId="0" fontId="38" fillId="35" borderId="13" xfId="120" applyFont="1" applyFill="1" applyBorder="1" applyAlignment="1">
      <alignment horizontal="justify" wrapText="1"/>
    </xf>
    <xf numFmtId="4" fontId="38" fillId="0" borderId="0" xfId="120" applyNumberFormat="1" applyFont="1" applyFill="1" applyBorder="1" applyAlignment="1">
      <alignment horizontal="right" vertical="center" wrapText="1"/>
    </xf>
    <xf numFmtId="0" fontId="18" fillId="0" borderId="0" xfId="120" applyBorder="1"/>
    <xf numFmtId="0" fontId="1" fillId="0" borderId="0" xfId="124"/>
    <xf numFmtId="0" fontId="23" fillId="33" borderId="0" xfId="124" applyNumberFormat="1" applyFont="1" applyFill="1" applyBorder="1" applyAlignment="1" applyProtection="1">
      <protection locked="0"/>
    </xf>
    <xf numFmtId="0" fontId="18" fillId="0" borderId="0" xfId="124" applyFont="1"/>
    <xf numFmtId="166" fontId="36" fillId="36" borderId="21" xfId="125" applyNumberFormat="1" applyFont="1" applyFill="1" applyBorder="1" applyAlignment="1">
      <alignment horizontal="center" vertical="center" wrapText="1"/>
    </xf>
    <xf numFmtId="0" fontId="24" fillId="33" borderId="0" xfId="124" applyFont="1" applyFill="1" applyBorder="1" applyAlignment="1">
      <alignment vertical="top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165" fontId="1" fillId="0" borderId="0" xfId="124" applyNumberFormat="1"/>
    <xf numFmtId="4" fontId="26" fillId="0" borderId="14" xfId="46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/>
    </xf>
    <xf numFmtId="3" fontId="23" fillId="33" borderId="0" xfId="42" applyNumberFormat="1" applyFont="1" applyFill="1" applyBorder="1" applyAlignment="1" applyProtection="1">
      <alignment vertical="top"/>
    </xf>
    <xf numFmtId="0" fontId="19" fillId="33" borderId="0" xfId="42" applyFont="1" applyFill="1" applyBorder="1" applyAlignment="1" applyProtection="1">
      <alignment vertical="top"/>
    </xf>
    <xf numFmtId="0" fontId="19" fillId="0" borderId="0" xfId="0" applyFont="1"/>
    <xf numFmtId="0" fontId="19" fillId="0" borderId="0" xfId="0" applyFont="1" applyFill="1"/>
    <xf numFmtId="0" fontId="26" fillId="0" borderId="0" xfId="0" applyFont="1"/>
    <xf numFmtId="0" fontId="50" fillId="0" borderId="0" xfId="0" applyFont="1" applyAlignment="1">
      <alignment vertical="center"/>
    </xf>
    <xf numFmtId="0" fontId="19" fillId="0" borderId="10" xfId="0" applyFont="1" applyBorder="1"/>
    <xf numFmtId="0" fontId="19" fillId="0" borderId="11" xfId="0" applyFont="1" applyBorder="1"/>
    <xf numFmtId="0" fontId="19" fillId="0" borderId="12" xfId="0" applyFont="1" applyBorder="1"/>
    <xf numFmtId="0" fontId="19" fillId="0" borderId="22" xfId="0" applyFont="1" applyBorder="1"/>
    <xf numFmtId="168" fontId="19" fillId="0" borderId="22" xfId="47" applyNumberFormat="1" applyFont="1" applyFill="1" applyBorder="1"/>
    <xf numFmtId="0" fontId="26" fillId="0" borderId="13" xfId="0" applyFont="1" applyBorder="1"/>
    <xf numFmtId="0" fontId="19" fillId="0" borderId="0" xfId="0" applyFont="1" applyBorder="1"/>
    <xf numFmtId="0" fontId="19" fillId="0" borderId="14" xfId="0" applyFont="1" applyBorder="1"/>
    <xf numFmtId="0" fontId="19" fillId="0" borderId="13" xfId="0" applyFont="1" applyBorder="1"/>
    <xf numFmtId="0" fontId="19" fillId="0" borderId="23" xfId="0" applyFont="1" applyBorder="1"/>
    <xf numFmtId="43" fontId="19" fillId="0" borderId="23" xfId="47" applyFont="1" applyFill="1" applyBorder="1"/>
    <xf numFmtId="0" fontId="26" fillId="0" borderId="0" xfId="0" applyFont="1" applyBorder="1"/>
    <xf numFmtId="0" fontId="19" fillId="0" borderId="23" xfId="0" applyFont="1" applyFill="1" applyBorder="1"/>
    <xf numFmtId="43" fontId="19" fillId="0" borderId="0" xfId="47" applyFont="1"/>
    <xf numFmtId="0" fontId="43" fillId="0" borderId="23" xfId="0" applyFont="1" applyBorder="1"/>
    <xf numFmtId="43" fontId="19" fillId="0" borderId="23" xfId="47" applyFont="1" applyBorder="1"/>
    <xf numFmtId="43" fontId="19" fillId="0" borderId="0" xfId="0" applyNumberFormat="1" applyFont="1" applyFill="1"/>
    <xf numFmtId="43" fontId="19" fillId="0" borderId="0" xfId="0" applyNumberFormat="1" applyFont="1"/>
    <xf numFmtId="0" fontId="30" fillId="0" borderId="0" xfId="0" applyFont="1" applyBorder="1"/>
    <xf numFmtId="43" fontId="26" fillId="0" borderId="23" xfId="47" applyFont="1" applyFill="1" applyBorder="1"/>
    <xf numFmtId="43" fontId="26" fillId="0" borderId="23" xfId="47" applyFont="1" applyBorder="1"/>
    <xf numFmtId="169" fontId="19" fillId="0" borderId="0" xfId="0" applyNumberFormat="1" applyFont="1"/>
    <xf numFmtId="43" fontId="19" fillId="0" borderId="0" xfId="47" applyFont="1" applyFill="1"/>
    <xf numFmtId="168" fontId="19" fillId="0" borderId="23" xfId="47" applyNumberFormat="1" applyFont="1" applyBorder="1"/>
    <xf numFmtId="170" fontId="26" fillId="0" borderId="23" xfId="47" applyNumberFormat="1" applyFont="1" applyFill="1" applyBorder="1"/>
    <xf numFmtId="0" fontId="32" fillId="38" borderId="13" xfId="0" applyFont="1" applyFill="1" applyBorder="1"/>
    <xf numFmtId="0" fontId="27" fillId="38" borderId="0" xfId="0" applyFont="1" applyFill="1" applyBorder="1"/>
    <xf numFmtId="0" fontId="27" fillId="38" borderId="14" xfId="0" applyFont="1" applyFill="1" applyBorder="1"/>
    <xf numFmtId="0" fontId="27" fillId="38" borderId="13" xfId="0" applyFont="1" applyFill="1" applyBorder="1"/>
    <xf numFmtId="0" fontId="27" fillId="38" borderId="23" xfId="0" applyFont="1" applyFill="1" applyBorder="1"/>
    <xf numFmtId="170" fontId="32" fillId="38" borderId="23" xfId="47" applyNumberFormat="1" applyFont="1" applyFill="1" applyBorder="1"/>
    <xf numFmtId="39" fontId="51" fillId="0" borderId="0" xfId="0" applyNumberFormat="1" applyFont="1" applyAlignment="1">
      <alignment horizontal="right" vertical="top" wrapText="1"/>
    </xf>
    <xf numFmtId="171" fontId="19" fillId="0" borderId="0" xfId="0" applyNumberFormat="1" applyFont="1" applyFill="1"/>
    <xf numFmtId="0" fontId="19" fillId="0" borderId="15" xfId="0" applyFont="1" applyBorder="1"/>
    <xf numFmtId="0" fontId="19" fillId="0" borderId="16" xfId="0" applyFont="1" applyBorder="1"/>
    <xf numFmtId="0" fontId="19" fillId="0" borderId="17" xfId="0" applyFont="1" applyBorder="1"/>
    <xf numFmtId="0" fontId="19" fillId="0" borderId="24" xfId="0" applyFont="1" applyBorder="1"/>
    <xf numFmtId="43" fontId="19" fillId="0" borderId="24" xfId="47" applyFont="1" applyFill="1" applyBorder="1"/>
    <xf numFmtId="43" fontId="19" fillId="0" borderId="24" xfId="47" applyFont="1" applyBorder="1"/>
    <xf numFmtId="43" fontId="19" fillId="0" borderId="16" xfId="47" applyFont="1" applyFill="1" applyBorder="1"/>
    <xf numFmtId="172" fontId="19" fillId="0" borderId="0" xfId="0" applyNumberFormat="1" applyFont="1"/>
    <xf numFmtId="0" fontId="1" fillId="0" borderId="0" xfId="126"/>
    <xf numFmtId="0" fontId="19" fillId="33" borderId="0" xfId="126" applyFont="1" applyFill="1" applyBorder="1"/>
    <xf numFmtId="0" fontId="32" fillId="33" borderId="0" xfId="126" applyFont="1" applyFill="1" applyBorder="1"/>
    <xf numFmtId="0" fontId="23" fillId="33" borderId="10" xfId="43" applyNumberFormat="1" applyFont="1" applyFill="1" applyBorder="1" applyAlignment="1">
      <alignment vertical="center"/>
    </xf>
    <xf numFmtId="0" fontId="23" fillId="33" borderId="11" xfId="43" applyNumberFormat="1" applyFont="1" applyFill="1" applyBorder="1" applyAlignment="1">
      <alignment vertical="center"/>
    </xf>
    <xf numFmtId="0" fontId="23" fillId="33" borderId="22" xfId="43" applyNumberFormat="1" applyFont="1" applyFill="1" applyBorder="1" applyAlignment="1">
      <alignment vertical="center"/>
    </xf>
    <xf numFmtId="0" fontId="23" fillId="33" borderId="12" xfId="43" applyNumberFormat="1" applyFont="1" applyFill="1" applyBorder="1" applyAlignment="1">
      <alignment vertical="center"/>
    </xf>
    <xf numFmtId="0" fontId="1" fillId="0" borderId="0" xfId="126" applyBorder="1"/>
    <xf numFmtId="3" fontId="26" fillId="33" borderId="23" xfId="126" applyNumberFormat="1" applyFont="1" applyFill="1" applyBorder="1" applyAlignment="1">
      <alignment vertical="top"/>
    </xf>
    <xf numFmtId="3" fontId="26" fillId="33" borderId="0" xfId="126" applyNumberFormat="1" applyFont="1" applyFill="1" applyBorder="1" applyAlignment="1">
      <alignment vertical="top"/>
    </xf>
    <xf numFmtId="0" fontId="26" fillId="33" borderId="14" xfId="126" applyFont="1" applyFill="1" applyBorder="1" applyAlignment="1">
      <alignment vertical="top"/>
    </xf>
    <xf numFmtId="0" fontId="1" fillId="0" borderId="13" xfId="126" applyBorder="1"/>
    <xf numFmtId="0" fontId="26" fillId="33" borderId="0" xfId="126" applyFont="1" applyFill="1" applyBorder="1" applyAlignment="1">
      <alignment vertical="top"/>
    </xf>
    <xf numFmtId="0" fontId="30" fillId="33" borderId="13" xfId="126" applyFont="1" applyFill="1" applyBorder="1" applyAlignment="1">
      <alignment vertical="top"/>
    </xf>
    <xf numFmtId="4" fontId="26" fillId="33" borderId="23" xfId="127" applyNumberFormat="1" applyFont="1" applyFill="1" applyBorder="1" applyAlignment="1">
      <alignment vertical="top"/>
    </xf>
    <xf numFmtId="4" fontId="26" fillId="33" borderId="0" xfId="127" applyNumberFormat="1" applyFont="1" applyFill="1" applyBorder="1" applyAlignment="1">
      <alignment vertical="top"/>
    </xf>
    <xf numFmtId="0" fontId="30" fillId="33" borderId="14" xfId="126" applyFont="1" applyFill="1" applyBorder="1" applyAlignment="1">
      <alignment vertical="top"/>
    </xf>
    <xf numFmtId="0" fontId="19" fillId="33" borderId="13" xfId="126" applyFont="1" applyFill="1" applyBorder="1" applyAlignment="1">
      <alignment vertical="top"/>
    </xf>
    <xf numFmtId="0" fontId="19" fillId="33" borderId="0" xfId="126" applyFont="1" applyFill="1" applyBorder="1" applyAlignment="1">
      <alignment vertical="top"/>
    </xf>
    <xf numFmtId="4" fontId="19" fillId="33" borderId="23" xfId="126" applyNumberFormat="1" applyFont="1" applyFill="1" applyBorder="1" applyAlignment="1">
      <alignment vertical="top"/>
    </xf>
    <xf numFmtId="4" fontId="19" fillId="33" borderId="0" xfId="126" applyNumberFormat="1" applyFont="1" applyFill="1" applyBorder="1" applyAlignment="1">
      <alignment vertical="top"/>
    </xf>
    <xf numFmtId="0" fontId="19" fillId="33" borderId="14" xfId="126" applyFont="1" applyFill="1" applyBorder="1" applyAlignment="1">
      <alignment vertical="top"/>
    </xf>
    <xf numFmtId="4" fontId="24" fillId="33" borderId="23" xfId="127" applyNumberFormat="1" applyFont="1" applyFill="1" applyBorder="1" applyAlignment="1" applyProtection="1">
      <alignment vertical="top"/>
      <protection locked="0"/>
    </xf>
    <xf numFmtId="4" fontId="24" fillId="33" borderId="23" xfId="127" applyNumberFormat="1" applyFont="1" applyFill="1" applyBorder="1" applyAlignment="1">
      <alignment vertical="top"/>
    </xf>
    <xf numFmtId="4" fontId="24" fillId="33" borderId="0" xfId="127" applyNumberFormat="1" applyFont="1" applyFill="1" applyBorder="1" applyAlignment="1">
      <alignment vertical="top"/>
    </xf>
    <xf numFmtId="0" fontId="19" fillId="33" borderId="0" xfId="126" applyFont="1" applyFill="1" applyBorder="1" applyAlignment="1">
      <alignment horizontal="left" vertical="top"/>
    </xf>
    <xf numFmtId="4" fontId="19" fillId="33" borderId="23" xfId="127" applyNumberFormat="1" applyFont="1" applyFill="1" applyBorder="1" applyAlignment="1">
      <alignment vertical="top"/>
    </xf>
    <xf numFmtId="4" fontId="19" fillId="33" borderId="0" xfId="127" applyNumberFormat="1" applyFont="1" applyFill="1" applyBorder="1" applyAlignment="1">
      <alignment vertical="top"/>
    </xf>
    <xf numFmtId="0" fontId="26" fillId="33" borderId="13" xfId="126" applyFont="1" applyFill="1" applyBorder="1" applyAlignment="1">
      <alignment vertical="top"/>
    </xf>
    <xf numFmtId="0" fontId="19" fillId="33" borderId="15" xfId="126" applyFont="1" applyFill="1" applyBorder="1" applyAlignment="1">
      <alignment vertical="top"/>
    </xf>
    <xf numFmtId="0" fontId="19" fillId="33" borderId="16" xfId="126" applyFont="1" applyFill="1" applyBorder="1" applyAlignment="1">
      <alignment vertical="top"/>
    </xf>
    <xf numFmtId="0" fontId="19" fillId="33" borderId="24" xfId="126" applyFont="1" applyFill="1" applyBorder="1" applyAlignment="1">
      <alignment vertical="top"/>
    </xf>
    <xf numFmtId="0" fontId="19" fillId="33" borderId="17" xfId="126" applyFont="1" applyFill="1" applyBorder="1" applyAlignment="1">
      <alignment vertical="top"/>
    </xf>
    <xf numFmtId="0" fontId="19" fillId="33" borderId="0" xfId="126" applyFont="1" applyFill="1" applyAlignment="1"/>
    <xf numFmtId="0" fontId="19" fillId="33" borderId="0" xfId="126" applyFont="1" applyFill="1" applyAlignment="1">
      <alignment horizontal="left"/>
    </xf>
    <xf numFmtId="0" fontId="19" fillId="33" borderId="0" xfId="126" applyFont="1" applyFill="1" applyAlignment="1">
      <alignment vertical="center"/>
    </xf>
    <xf numFmtId="0" fontId="39" fillId="37" borderId="22" xfId="126" applyFont="1" applyFill="1" applyBorder="1" applyAlignment="1">
      <alignment horizontal="center" vertical="center" wrapText="1"/>
    </xf>
    <xf numFmtId="0" fontId="39" fillId="37" borderId="22" xfId="121" applyFont="1" applyFill="1" applyBorder="1" applyAlignment="1">
      <alignment horizontal="center" vertical="center" wrapText="1"/>
    </xf>
    <xf numFmtId="0" fontId="39" fillId="37" borderId="0" xfId="121" applyFont="1" applyFill="1" applyBorder="1" applyAlignment="1">
      <alignment horizontal="center" vertical="center" wrapText="1"/>
    </xf>
    <xf numFmtId="0" fontId="39" fillId="37" borderId="14" xfId="121" applyFont="1" applyFill="1" applyBorder="1" applyAlignment="1">
      <alignment horizontal="center" vertical="center" wrapText="1"/>
    </xf>
    <xf numFmtId="0" fontId="39" fillId="37" borderId="23" xfId="126" applyFont="1" applyFill="1" applyBorder="1" applyAlignment="1">
      <alignment horizontal="center" vertical="center" wrapText="1"/>
    </xf>
    <xf numFmtId="0" fontId="39" fillId="37" borderId="23" xfId="121" applyFont="1" applyFill="1" applyBorder="1" applyAlignment="1">
      <alignment horizontal="center" vertical="center" wrapText="1"/>
    </xf>
    <xf numFmtId="4" fontId="26" fillId="33" borderId="14" xfId="127" applyNumberFormat="1" applyFont="1" applyFill="1" applyBorder="1" applyAlignment="1">
      <alignment vertical="top"/>
    </xf>
    <xf numFmtId="0" fontId="30" fillId="33" borderId="0" xfId="126" applyFont="1" applyFill="1" applyBorder="1" applyAlignment="1">
      <alignment vertical="top"/>
    </xf>
    <xf numFmtId="0" fontId="23" fillId="33" borderId="0" xfId="43" applyNumberFormat="1" applyFont="1" applyFill="1" applyBorder="1" applyAlignment="1">
      <alignment vertical="center"/>
    </xf>
    <xf numFmtId="0" fontId="39" fillId="0" borderId="0" xfId="12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1" fillId="0" borderId="0" xfId="126" applyNumberFormat="1"/>
    <xf numFmtId="0" fontId="23" fillId="0" borderId="11" xfId="42" applyFont="1" applyFill="1" applyBorder="1" applyAlignment="1" applyProtection="1">
      <alignment horizontal="center" wrapText="1"/>
    </xf>
    <xf numFmtId="0" fontId="23" fillId="0" borderId="12" xfId="42" applyFont="1" applyFill="1" applyBorder="1" applyAlignment="1" applyProtection="1">
      <alignment horizontal="center" wrapText="1"/>
    </xf>
    <xf numFmtId="0" fontId="23" fillId="0" borderId="0" xfId="42" applyFont="1" applyFill="1" applyBorder="1" applyAlignment="1" applyProtection="1">
      <alignment horizontal="center" wrapText="1"/>
    </xf>
    <xf numFmtId="0" fontId="23" fillId="0" borderId="14" xfId="42" applyFont="1" applyFill="1" applyBorder="1" applyAlignment="1" applyProtection="1">
      <alignment horizontal="center" wrapText="1"/>
    </xf>
    <xf numFmtId="4" fontId="24" fillId="33" borderId="0" xfId="0" applyNumberFormat="1" applyFont="1" applyFill="1" applyBorder="1" applyAlignment="1" applyProtection="1">
      <alignment vertical="top"/>
      <protection locked="0"/>
    </xf>
    <xf numFmtId="4" fontId="24" fillId="33" borderId="0" xfId="0" applyNumberFormat="1" applyFont="1" applyFill="1" applyBorder="1" applyAlignment="1" applyProtection="1">
      <alignment vertical="center"/>
      <protection locked="0"/>
    </xf>
    <xf numFmtId="4" fontId="24" fillId="33" borderId="14" xfId="0" applyNumberFormat="1" applyFont="1" applyFill="1" applyBorder="1" applyAlignment="1" applyProtection="1">
      <alignment vertical="top"/>
      <protection locked="0"/>
    </xf>
    <xf numFmtId="4" fontId="24" fillId="33" borderId="14" xfId="0" applyNumberFormat="1" applyFont="1" applyFill="1" applyBorder="1" applyAlignment="1" applyProtection="1">
      <alignment vertical="center"/>
      <protection locked="0"/>
    </xf>
    <xf numFmtId="4" fontId="24" fillId="0" borderId="14" xfId="0" applyNumberFormat="1" applyFont="1" applyFill="1" applyBorder="1" applyAlignment="1" applyProtection="1">
      <alignment vertical="top"/>
      <protection locked="0"/>
    </xf>
    <xf numFmtId="39" fontId="54" fillId="0" borderId="14" xfId="0" applyNumberFormat="1" applyFont="1" applyBorder="1" applyAlignment="1">
      <alignment horizontal="right" vertical="top" wrapText="1"/>
    </xf>
    <xf numFmtId="4" fontId="23" fillId="33" borderId="23" xfId="127" applyNumberFormat="1" applyFont="1" applyFill="1" applyBorder="1" applyAlignment="1" applyProtection="1">
      <alignment vertical="top"/>
      <protection locked="0"/>
    </xf>
    <xf numFmtId="43" fontId="19" fillId="39" borderId="0" xfId="47" applyFont="1" applyFill="1"/>
    <xf numFmtId="0" fontId="19" fillId="39" borderId="0" xfId="0" applyFont="1" applyFill="1"/>
    <xf numFmtId="0" fontId="44" fillId="33" borderId="10" xfId="124" applyFont="1" applyFill="1" applyBorder="1" applyAlignment="1">
      <alignment horizontal="left" vertical="top"/>
    </xf>
    <xf numFmtId="0" fontId="45" fillId="33" borderId="12" xfId="124" applyFont="1" applyFill="1" applyBorder="1" applyAlignment="1">
      <alignment vertical="top" wrapText="1"/>
    </xf>
    <xf numFmtId="0" fontId="45" fillId="33" borderId="22" xfId="124" applyFont="1" applyFill="1" applyBorder="1" applyAlignment="1">
      <alignment vertical="top"/>
    </xf>
    <xf numFmtId="167" fontId="46" fillId="33" borderId="22" xfId="125" applyNumberFormat="1" applyFont="1" applyFill="1" applyBorder="1" applyAlignment="1" applyProtection="1">
      <alignment vertical="top"/>
      <protection locked="0"/>
    </xf>
    <xf numFmtId="0" fontId="46" fillId="33" borderId="22" xfId="124" applyFont="1" applyFill="1" applyBorder="1" applyAlignment="1" applyProtection="1">
      <alignment vertical="top"/>
      <protection locked="0"/>
    </xf>
    <xf numFmtId="0" fontId="47" fillId="33" borderId="22" xfId="124" applyFont="1" applyFill="1" applyBorder="1" applyAlignment="1" applyProtection="1">
      <alignment vertical="top"/>
      <protection locked="0"/>
    </xf>
    <xf numFmtId="0" fontId="44" fillId="33" borderId="22" xfId="124" applyFont="1" applyFill="1" applyBorder="1" applyAlignment="1" applyProtection="1">
      <alignment horizontal="left" vertical="top"/>
      <protection locked="0"/>
    </xf>
    <xf numFmtId="0" fontId="37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vertical="top"/>
    </xf>
    <xf numFmtId="165" fontId="47" fillId="0" borderId="23" xfId="125" applyNumberFormat="1" applyFont="1" applyFill="1" applyBorder="1" applyAlignment="1">
      <alignment horizontal="right" vertical="top"/>
    </xf>
    <xf numFmtId="165" fontId="37" fillId="0" borderId="23" xfId="125" applyNumberFormat="1" applyFont="1" applyFill="1" applyBorder="1" applyAlignment="1">
      <alignment horizontal="right" vertical="top"/>
    </xf>
    <xf numFmtId="165" fontId="47" fillId="0" borderId="23" xfId="125" applyNumberFormat="1" applyFont="1" applyFill="1" applyBorder="1" applyAlignment="1" applyProtection="1">
      <alignment horizontal="right" vertical="top"/>
      <protection locked="0"/>
    </xf>
    <xf numFmtId="165" fontId="47" fillId="0" borderId="23" xfId="125" applyNumberFormat="1" applyFont="1" applyFill="1" applyBorder="1" applyAlignment="1" applyProtection="1">
      <alignment horizontal="right" vertical="top"/>
    </xf>
    <xf numFmtId="0" fontId="45" fillId="0" borderId="13" xfId="124" applyFont="1" applyFill="1" applyBorder="1" applyAlignment="1">
      <alignment vertical="top"/>
    </xf>
    <xf numFmtId="0" fontId="46" fillId="0" borderId="14" xfId="124" applyFont="1" applyFill="1" applyBorder="1" applyAlignment="1">
      <alignment vertical="top"/>
    </xf>
    <xf numFmtId="165" fontId="37" fillId="0" borderId="24" xfId="125" applyNumberFormat="1" applyFont="1" applyFill="1" applyBorder="1" applyAlignment="1">
      <alignment horizontal="right" vertical="top"/>
    </xf>
    <xf numFmtId="0" fontId="1" fillId="0" borderId="0" xfId="126" applyFill="1"/>
    <xf numFmtId="0" fontId="0" fillId="0" borderId="0" xfId="0" applyFill="1"/>
    <xf numFmtId="4" fontId="22" fillId="0" borderId="14" xfId="122" applyNumberFormat="1" applyFont="1" applyFill="1" applyBorder="1" applyAlignment="1" applyProtection="1">
      <alignment horizontal="right" vertical="top" wrapText="1"/>
      <protection locked="0"/>
    </xf>
    <xf numFmtId="0" fontId="1" fillId="0" borderId="0" xfId="45" applyFill="1" applyBorder="1"/>
    <xf numFmtId="0" fontId="23" fillId="0" borderId="10" xfId="42" applyFont="1" applyFill="1" applyBorder="1" applyAlignment="1" applyProtection="1">
      <alignment horizontal="left" indent="1"/>
    </xf>
    <xf numFmtId="0" fontId="23" fillId="0" borderId="11" xfId="42" applyFont="1" applyFill="1" applyBorder="1" applyAlignment="1" applyProtection="1">
      <alignment horizontal="left" indent="1"/>
    </xf>
    <xf numFmtId="0" fontId="19" fillId="0" borderId="0" xfId="42" applyFont="1" applyBorder="1" applyAlignment="1">
      <alignment horizontal="left" vertical="center" wrapText="1" indent="1"/>
    </xf>
    <xf numFmtId="0" fontId="19" fillId="0" borderId="14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43" fontId="19" fillId="0" borderId="14" xfId="44" applyFont="1" applyBorder="1" applyAlignment="1">
      <alignment horizontal="left" vertical="center" wrapText="1" indent="1"/>
    </xf>
    <xf numFmtId="0" fontId="28" fillId="0" borderId="15" xfId="42" applyFont="1" applyBorder="1" applyAlignment="1">
      <alignment horizontal="left" indent="1"/>
    </xf>
    <xf numFmtId="0" fontId="28" fillId="0" borderId="16" xfId="42" applyFont="1" applyBorder="1" applyAlignment="1">
      <alignment horizontal="left" indent="1"/>
    </xf>
    <xf numFmtId="0" fontId="28" fillId="0" borderId="17" xfId="42" applyFont="1" applyBorder="1" applyAlignment="1">
      <alignment horizontal="left" indent="1"/>
    </xf>
    <xf numFmtId="4" fontId="22" fillId="0" borderId="0" xfId="122" applyNumberFormat="1" applyFont="1" applyFill="1" applyBorder="1" applyAlignment="1" applyProtection="1">
      <alignment horizontal="right" vertical="top" wrapText="1"/>
      <protection locked="0"/>
    </xf>
    <xf numFmtId="43" fontId="22" fillId="0" borderId="14" xfId="123" applyFont="1" applyFill="1" applyBorder="1" applyAlignment="1" applyProtection="1">
      <alignment horizontal="right" vertical="top" wrapText="1"/>
      <protection locked="0"/>
    </xf>
    <xf numFmtId="0" fontId="39" fillId="0" borderId="0" xfId="120" applyFont="1" applyFill="1" applyBorder="1" applyAlignment="1">
      <alignment horizontal="justify" vertical="center" wrapText="1"/>
    </xf>
    <xf numFmtId="0" fontId="39" fillId="0" borderId="14" xfId="120" applyFont="1" applyFill="1" applyBorder="1" applyAlignment="1">
      <alignment horizontal="justify" vertical="center" wrapText="1"/>
    </xf>
    <xf numFmtId="4" fontId="38" fillId="0" borderId="14" xfId="120" applyNumberFormat="1" applyFont="1" applyFill="1" applyBorder="1" applyAlignment="1">
      <alignment horizontal="right" vertical="center" wrapText="1"/>
    </xf>
    <xf numFmtId="4" fontId="38" fillId="0" borderId="0" xfId="120" applyNumberFormat="1" applyFont="1" applyFill="1" applyBorder="1" applyAlignment="1">
      <alignment horizontal="right" wrapText="1"/>
    </xf>
    <xf numFmtId="4" fontId="38" fillId="0" borderId="14" xfId="120" applyNumberFormat="1" applyFont="1" applyFill="1" applyBorder="1" applyAlignment="1">
      <alignment horizontal="right" wrapText="1"/>
    </xf>
    <xf numFmtId="4" fontId="41" fillId="0" borderId="0" xfId="120" applyNumberFormat="1" applyFont="1" applyFill="1" applyBorder="1" applyAlignment="1" applyProtection="1">
      <alignment horizontal="right" vertical="top"/>
    </xf>
    <xf numFmtId="4" fontId="41" fillId="0" borderId="14" xfId="120" applyNumberFormat="1" applyFont="1" applyFill="1" applyBorder="1" applyAlignment="1" applyProtection="1">
      <alignment horizontal="right" vertical="top"/>
    </xf>
    <xf numFmtId="0" fontId="23" fillId="0" borderId="12" xfId="42" applyFont="1" applyFill="1" applyBorder="1" applyAlignment="1" applyProtection="1">
      <alignment horizontal="center"/>
    </xf>
    <xf numFmtId="4" fontId="39" fillId="0" borderId="0" xfId="120" applyNumberFormat="1" applyFont="1" applyFill="1" applyBorder="1" applyAlignment="1">
      <alignment horizontal="right" wrapText="1"/>
    </xf>
    <xf numFmtId="4" fontId="39" fillId="0" borderId="14" xfId="120" applyNumberFormat="1" applyFont="1" applyFill="1" applyBorder="1" applyAlignment="1">
      <alignment horizontal="right" wrapText="1"/>
    </xf>
    <xf numFmtId="4" fontId="38" fillId="0" borderId="16" xfId="120" applyNumberFormat="1" applyFont="1" applyFill="1" applyBorder="1" applyAlignment="1">
      <alignment horizontal="right" vertical="center" wrapText="1"/>
    </xf>
    <xf numFmtId="4" fontId="38" fillId="0" borderId="17" xfId="120" applyNumberFormat="1" applyFont="1" applyFill="1" applyBorder="1" applyAlignment="1">
      <alignment horizontal="right" vertical="center" wrapText="1"/>
    </xf>
    <xf numFmtId="0" fontId="18" fillId="0" borderId="0" xfId="120" applyFill="1" applyBorder="1"/>
    <xf numFmtId="43" fontId="0" fillId="0" borderId="0" xfId="122" applyFont="1" applyFill="1" applyBorder="1"/>
    <xf numFmtId="4" fontId="26" fillId="0" borderId="14" xfId="0" applyNumberFormat="1" applyFont="1" applyFill="1" applyBorder="1" applyAlignment="1">
      <alignment horizontal="right" vertical="center"/>
    </xf>
    <xf numFmtId="4" fontId="30" fillId="0" borderId="14" xfId="46" applyNumberFormat="1" applyFont="1" applyFill="1" applyBorder="1" applyAlignment="1">
      <alignment horizontal="right" vertical="center" wrapText="1"/>
    </xf>
    <xf numFmtId="165" fontId="24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4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0" borderId="0" xfId="44" applyNumberFormat="1" applyFont="1" applyFill="1" applyBorder="1" applyAlignment="1" applyProtection="1">
      <alignment horizontal="right" indent="1"/>
      <protection locked="0"/>
    </xf>
    <xf numFmtId="165" fontId="23" fillId="0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right" indent="1"/>
      <protection locked="0"/>
    </xf>
    <xf numFmtId="165" fontId="24" fillId="33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0" borderId="14" xfId="44" applyNumberFormat="1" applyFont="1" applyFill="1" applyBorder="1" applyAlignment="1" applyProtection="1">
      <alignment horizontal="right" indent="1"/>
      <protection locked="0"/>
    </xf>
    <xf numFmtId="165" fontId="24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indent="1"/>
      <protection locked="0"/>
    </xf>
    <xf numFmtId="165" fontId="23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0" xfId="44" applyNumberFormat="1" applyFont="1" applyFill="1" applyBorder="1" applyAlignment="1" applyProtection="1">
      <alignment horizontal="center" vertical="center"/>
      <protection locked="0"/>
    </xf>
    <xf numFmtId="0" fontId="40" fillId="0" borderId="13" xfId="120" applyFont="1" applyFill="1" applyBorder="1" applyAlignment="1">
      <alignment horizontal="justify" vertical="center" wrapText="1"/>
    </xf>
    <xf numFmtId="0" fontId="39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vertical="center" wrapText="1"/>
    </xf>
    <xf numFmtId="0" fontId="38" fillId="0" borderId="13" xfId="120" applyFont="1" applyFill="1" applyBorder="1" applyAlignment="1">
      <alignment horizontal="justify" wrapText="1"/>
    </xf>
    <xf numFmtId="0" fontId="18" fillId="0" borderId="15" xfId="120" applyFill="1" applyBorder="1"/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top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19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37" fillId="0" borderId="13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4" fontId="24" fillId="33" borderId="0" xfId="42" applyNumberFormat="1" applyFont="1" applyFill="1" applyBorder="1" applyAlignment="1" applyProtection="1">
      <alignment vertical="center"/>
      <protection locked="0"/>
    </xf>
    <xf numFmtId="165" fontId="37" fillId="0" borderId="23" xfId="125" applyNumberFormat="1" applyFont="1" applyFill="1" applyBorder="1" applyAlignment="1">
      <alignment horizontal="right" vertical="center"/>
    </xf>
    <xf numFmtId="43" fontId="26" fillId="0" borderId="0" xfId="46" applyFont="1" applyFill="1" applyBorder="1" applyAlignment="1">
      <alignment horizontal="justify" vertical="center"/>
    </xf>
    <xf numFmtId="0" fontId="32" fillId="34" borderId="19" xfId="45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left" vertical="center" wrapText="1" indent="1"/>
    </xf>
    <xf numFmtId="4" fontId="23" fillId="0" borderId="0" xfId="46" applyNumberFormat="1" applyFont="1" applyFill="1" applyBorder="1" applyAlignment="1">
      <alignment horizontal="right" vertical="center"/>
    </xf>
    <xf numFmtId="4" fontId="23" fillId="0" borderId="14" xfId="0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 wrapText="1"/>
    </xf>
    <xf numFmtId="4" fontId="24" fillId="0" borderId="0" xfId="46" applyNumberFormat="1" applyFont="1" applyFill="1" applyBorder="1" applyAlignment="1">
      <alignment horizontal="right" vertical="center"/>
    </xf>
    <xf numFmtId="4" fontId="24" fillId="0" borderId="14" xfId="46" applyNumberFormat="1" applyFont="1" applyFill="1" applyBorder="1" applyAlignment="1">
      <alignment horizontal="right" vertical="center"/>
    </xf>
    <xf numFmtId="4" fontId="23" fillId="0" borderId="14" xfId="46" applyNumberFormat="1" applyFont="1" applyFill="1" applyBorder="1" applyAlignment="1">
      <alignment horizontal="right" vertical="center"/>
    </xf>
    <xf numFmtId="4" fontId="25" fillId="0" borderId="0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/>
    </xf>
    <xf numFmtId="4" fontId="25" fillId="0" borderId="14" xfId="46" applyNumberFormat="1" applyFont="1" applyFill="1" applyBorder="1" applyAlignment="1">
      <alignment horizontal="right" vertical="center" wrapText="1"/>
    </xf>
    <xf numFmtId="4" fontId="55" fillId="0" borderId="0" xfId="45" applyNumberFormat="1" applyFont="1" applyFill="1" applyBorder="1"/>
    <xf numFmtId="4" fontId="55" fillId="0" borderId="14" xfId="45" applyNumberFormat="1" applyFont="1" applyFill="1" applyBorder="1"/>
    <xf numFmtId="165" fontId="24" fillId="0" borderId="14" xfId="44" applyNumberFormat="1" applyFont="1" applyFill="1" applyBorder="1" applyAlignment="1" applyProtection="1">
      <alignment horizontal="left" vertical="top" indent="1"/>
      <protection locked="0"/>
    </xf>
    <xf numFmtId="165" fontId="24" fillId="0" borderId="0" xfId="44" applyNumberFormat="1" applyFont="1" applyFill="1" applyBorder="1" applyAlignment="1" applyProtection="1">
      <alignment horizontal="left" vertical="top" indent="1"/>
      <protection locked="0"/>
    </xf>
    <xf numFmtId="43" fontId="19" fillId="0" borderId="14" xfId="44" applyFont="1" applyFill="1" applyBorder="1" applyAlignment="1">
      <alignment horizontal="left" vertical="center" wrapText="1" indent="1"/>
    </xf>
    <xf numFmtId="0" fontId="28" fillId="0" borderId="15" xfId="42" applyFont="1" applyFill="1" applyBorder="1" applyAlignment="1">
      <alignment horizontal="left" indent="1"/>
    </xf>
    <xf numFmtId="0" fontId="28" fillId="0" borderId="16" xfId="42" applyFont="1" applyFill="1" applyBorder="1" applyAlignment="1">
      <alignment horizontal="left" indent="1"/>
    </xf>
    <xf numFmtId="0" fontId="28" fillId="0" borderId="17" xfId="42" applyFont="1" applyFill="1" applyBorder="1" applyAlignment="1">
      <alignment horizontal="left" indent="1"/>
    </xf>
    <xf numFmtId="4" fontId="24" fillId="33" borderId="0" xfId="47" applyNumberFormat="1" applyFont="1" applyFill="1" applyBorder="1" applyAlignment="1" applyProtection="1">
      <alignment vertical="top"/>
      <protection locked="0"/>
    </xf>
    <xf numFmtId="4" fontId="24" fillId="33" borderId="14" xfId="42" applyNumberFormat="1" applyFont="1" applyFill="1" applyBorder="1" applyAlignment="1" applyProtection="1">
      <alignment horizontal="right" vertical="top"/>
      <protection locked="0"/>
    </xf>
    <xf numFmtId="4" fontId="24" fillId="33" borderId="0" xfId="47" applyNumberFormat="1" applyFont="1" applyFill="1" applyBorder="1" applyAlignment="1" applyProtection="1">
      <alignment horizontal="right" vertical="top"/>
      <protection locked="0"/>
    </xf>
    <xf numFmtId="4" fontId="24" fillId="33" borderId="0" xfId="42" applyNumberFormat="1" applyFont="1" applyFill="1" applyBorder="1" applyAlignment="1" applyProtection="1">
      <alignment horizontal="right" vertical="top"/>
      <protection locked="0"/>
    </xf>
    <xf numFmtId="2" fontId="24" fillId="33" borderId="0" xfId="47" applyNumberFormat="1" applyFont="1" applyFill="1" applyBorder="1" applyAlignment="1" applyProtection="1">
      <alignment horizontal="right" vertical="top"/>
    </xf>
    <xf numFmtId="2" fontId="24" fillId="33" borderId="0" xfId="47" applyNumberFormat="1" applyFont="1" applyFill="1" applyBorder="1" applyAlignment="1" applyProtection="1">
      <alignment horizontal="right" vertical="top"/>
      <protection locked="0"/>
    </xf>
    <xf numFmtId="4" fontId="26" fillId="33" borderId="13" xfId="127" applyNumberFormat="1" applyFont="1" applyFill="1" applyBorder="1" applyAlignment="1">
      <alignment vertical="top"/>
    </xf>
    <xf numFmtId="165" fontId="23" fillId="33" borderId="14" xfId="44" applyNumberFormat="1" applyFont="1" applyFill="1" applyBorder="1" applyAlignment="1" applyProtection="1">
      <alignment horizontal="center" vertical="center"/>
      <protection locked="0"/>
    </xf>
    <xf numFmtId="165" fontId="23" fillId="0" borderId="14" xfId="44" applyNumberFormat="1" applyFont="1" applyFill="1" applyBorder="1" applyAlignment="1" applyProtection="1">
      <alignment horizontal="right" vertical="top" indent="1"/>
      <protection locked="0"/>
    </xf>
    <xf numFmtId="165" fontId="23" fillId="33" borderId="14" xfId="44" applyNumberFormat="1" applyFont="1" applyFill="1" applyBorder="1" applyAlignment="1" applyProtection="1">
      <alignment horizontal="right" vertical="top" indent="1"/>
      <protection locked="0"/>
    </xf>
    <xf numFmtId="0" fontId="19" fillId="0" borderId="13" xfId="42" applyFont="1" applyBorder="1" applyAlignment="1">
      <alignment horizontal="left" vertical="center" wrapText="1" indent="1"/>
    </xf>
    <xf numFmtId="0" fontId="42" fillId="33" borderId="0" xfId="124" applyFont="1" applyFill="1" applyBorder="1" applyAlignment="1">
      <alignment vertical="top"/>
    </xf>
    <xf numFmtId="0" fontId="16" fillId="0" borderId="0" xfId="0" applyFont="1"/>
    <xf numFmtId="0" fontId="0" fillId="34" borderId="0" xfId="0" applyFill="1"/>
    <xf numFmtId="0" fontId="34" fillId="0" borderId="0" xfId="128" applyAlignment="1">
      <alignment vertical="center"/>
    </xf>
    <xf numFmtId="0" fontId="0" fillId="0" borderId="0" xfId="0" applyAlignment="1">
      <alignment vertical="center"/>
    </xf>
    <xf numFmtId="0" fontId="34" fillId="0" borderId="0" xfId="128"/>
    <xf numFmtId="0" fontId="56" fillId="36" borderId="0" xfId="128" applyFont="1" applyFill="1" applyAlignment="1">
      <alignment horizontal="center" vertical="center"/>
    </xf>
    <xf numFmtId="0" fontId="24" fillId="33" borderId="0" xfId="42" applyFont="1" applyFill="1" applyBorder="1" applyAlignment="1" applyProtection="1">
      <alignment horizontal="left" vertical="top" wrapText="1"/>
    </xf>
    <xf numFmtId="0" fontId="23" fillId="33" borderId="0" xfId="42" applyFont="1" applyFill="1" applyBorder="1" applyAlignment="1" applyProtection="1">
      <alignment horizontal="left" vertical="top" wrapText="1"/>
    </xf>
    <xf numFmtId="0" fontId="24" fillId="33" borderId="13" xfId="42" applyFont="1" applyFill="1" applyBorder="1" applyAlignment="1" applyProtection="1">
      <alignment horizontal="left" vertical="center" wrapText="1"/>
    </xf>
    <xf numFmtId="0" fontId="24" fillId="33" borderId="0" xfId="42" applyFont="1" applyFill="1" applyBorder="1" applyAlignment="1" applyProtection="1">
      <alignment horizontal="left" vertical="center" wrapText="1"/>
    </xf>
    <xf numFmtId="0" fontId="23" fillId="33" borderId="13" xfId="42" applyFont="1" applyFill="1" applyBorder="1" applyAlignment="1" applyProtection="1">
      <alignment horizontal="left" vertical="center" wrapText="1"/>
    </xf>
    <xf numFmtId="0" fontId="23" fillId="33" borderId="0" xfId="42" applyFont="1" applyFill="1" applyBorder="1" applyAlignment="1" applyProtection="1">
      <alignment horizontal="left" vertical="center" wrapText="1"/>
    </xf>
    <xf numFmtId="0" fontId="24" fillId="33" borderId="13" xfId="42" applyFont="1" applyFill="1" applyBorder="1" applyAlignment="1" applyProtection="1">
      <alignment horizontal="left" vertical="top" wrapText="1"/>
    </xf>
    <xf numFmtId="0" fontId="23" fillId="33" borderId="13" xfId="42" applyFont="1" applyFill="1" applyBorder="1" applyAlignment="1" applyProtection="1">
      <alignment horizontal="left" vertical="top" wrapText="1"/>
    </xf>
    <xf numFmtId="0" fontId="20" fillId="37" borderId="10" xfId="42" applyNumberFormat="1" applyFont="1" applyFill="1" applyBorder="1" applyAlignment="1" applyProtection="1">
      <alignment horizontal="center" vertical="center"/>
      <protection locked="0"/>
    </xf>
    <xf numFmtId="0" fontId="20" fillId="37" borderId="11" xfId="42" applyNumberFormat="1" applyFont="1" applyFill="1" applyBorder="1" applyAlignment="1" applyProtection="1">
      <alignment horizontal="center" vertical="center"/>
      <protection locked="0"/>
    </xf>
    <xf numFmtId="0" fontId="20" fillId="37" borderId="12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Font="1" applyFill="1" applyBorder="1" applyAlignment="1" applyProtection="1">
      <alignment horizontal="center" vertical="center"/>
    </xf>
    <xf numFmtId="0" fontId="20" fillId="37" borderId="0" xfId="42" applyFont="1" applyFill="1" applyBorder="1" applyAlignment="1" applyProtection="1">
      <alignment horizontal="center" vertical="center"/>
    </xf>
    <xf numFmtId="0" fontId="20" fillId="37" borderId="14" xfId="42" applyFont="1" applyFill="1" applyBorder="1" applyAlignment="1" applyProtection="1">
      <alignment horizontal="center" vertical="center"/>
    </xf>
    <xf numFmtId="0" fontId="20" fillId="37" borderId="15" xfId="42" applyFont="1" applyFill="1" applyBorder="1" applyAlignment="1" applyProtection="1">
      <alignment horizontal="center" vertical="center"/>
    </xf>
    <xf numFmtId="0" fontId="20" fillId="37" borderId="16" xfId="42" applyFont="1" applyFill="1" applyBorder="1" applyAlignment="1" applyProtection="1">
      <alignment horizontal="center" vertical="center"/>
    </xf>
    <xf numFmtId="0" fontId="20" fillId="37" borderId="17" xfId="42" applyFont="1" applyFill="1" applyBorder="1" applyAlignment="1" applyProtection="1">
      <alignment horizontal="center" vertical="center"/>
    </xf>
    <xf numFmtId="0" fontId="26" fillId="0" borderId="13" xfId="42" applyFont="1" applyBorder="1" applyAlignment="1">
      <alignment horizontal="left" vertical="center" wrapText="1" indent="1"/>
    </xf>
    <xf numFmtId="0" fontId="26" fillId="0" borderId="0" xfId="42" applyFont="1" applyBorder="1" applyAlignment="1">
      <alignment horizontal="left" vertical="center" wrapText="1" indent="1"/>
    </xf>
    <xf numFmtId="0" fontId="19" fillId="0" borderId="0" xfId="42" applyFont="1" applyBorder="1" applyAlignment="1">
      <alignment horizontal="left" vertical="center" wrapText="1" indent="1"/>
    </xf>
    <xf numFmtId="0" fontId="26" fillId="0" borderId="13" xfId="42" applyFont="1" applyBorder="1" applyAlignment="1">
      <alignment horizontal="left" wrapText="1" indent="1"/>
    </xf>
    <xf numFmtId="0" fontId="26" fillId="0" borderId="0" xfId="42" applyFont="1" applyBorder="1" applyAlignment="1">
      <alignment horizontal="left" wrapText="1" indent="1"/>
    </xf>
    <xf numFmtId="0" fontId="23" fillId="37" borderId="10" xfId="42" applyNumberFormat="1" applyFont="1" applyFill="1" applyBorder="1" applyAlignment="1" applyProtection="1">
      <alignment horizontal="center" wrapText="1"/>
      <protection locked="0"/>
    </xf>
    <xf numFmtId="0" fontId="23" fillId="37" borderId="11" xfId="42" applyNumberFormat="1" applyFont="1" applyFill="1" applyBorder="1" applyAlignment="1" applyProtection="1">
      <alignment horizontal="center" wrapText="1"/>
      <protection locked="0"/>
    </xf>
    <xf numFmtId="0" fontId="23" fillId="37" borderId="12" xfId="42" applyNumberFormat="1" applyFont="1" applyFill="1" applyBorder="1" applyAlignment="1" applyProtection="1">
      <alignment horizontal="center" wrapText="1"/>
      <protection locked="0"/>
    </xf>
    <xf numFmtId="0" fontId="23" fillId="37" borderId="13" xfId="42" applyFont="1" applyFill="1" applyBorder="1" applyAlignment="1" applyProtection="1">
      <alignment horizontal="center" wrapText="1"/>
    </xf>
    <xf numFmtId="0" fontId="23" fillId="37" borderId="0" xfId="42" applyFont="1" applyFill="1" applyBorder="1" applyAlignment="1" applyProtection="1">
      <alignment horizontal="center" wrapText="1"/>
    </xf>
    <xf numFmtId="0" fontId="23" fillId="37" borderId="14" xfId="42" applyFont="1" applyFill="1" applyBorder="1" applyAlignment="1" applyProtection="1">
      <alignment horizontal="center" wrapText="1"/>
    </xf>
    <xf numFmtId="0" fontId="23" fillId="37" borderId="15" xfId="42" applyFont="1" applyFill="1" applyBorder="1" applyAlignment="1" applyProtection="1">
      <alignment horizontal="center" wrapText="1"/>
    </xf>
    <xf numFmtId="0" fontId="23" fillId="37" borderId="16" xfId="42" applyFont="1" applyFill="1" applyBorder="1" applyAlignment="1" applyProtection="1">
      <alignment horizontal="center" wrapText="1"/>
    </xf>
    <xf numFmtId="0" fontId="23" fillId="37" borderId="17" xfId="42" applyFont="1" applyFill="1" applyBorder="1" applyAlignment="1" applyProtection="1">
      <alignment horizontal="center" wrapText="1"/>
    </xf>
    <xf numFmtId="0" fontId="26" fillId="0" borderId="13" xfId="42" applyFont="1" applyFill="1" applyBorder="1" applyAlignment="1">
      <alignment horizontal="left" vertical="center" wrapText="1" indent="1"/>
    </xf>
    <xf numFmtId="0" fontId="26" fillId="0" borderId="0" xfId="42" applyFont="1" applyFill="1" applyBorder="1" applyAlignment="1">
      <alignment horizontal="left" vertical="center" wrapText="1" indent="1"/>
    </xf>
    <xf numFmtId="0" fontId="26" fillId="0" borderId="13" xfId="42" applyFont="1" applyFill="1" applyBorder="1" applyAlignment="1">
      <alignment horizontal="left" wrapText="1" indent="1"/>
    </xf>
    <xf numFmtId="0" fontId="26" fillId="0" borderId="0" xfId="42" applyFont="1" applyFill="1" applyBorder="1" applyAlignment="1">
      <alignment horizontal="left" wrapText="1" indent="1"/>
    </xf>
    <xf numFmtId="0" fontId="19" fillId="0" borderId="0" xfId="42" applyFont="1" applyFill="1" applyBorder="1" applyAlignment="1">
      <alignment horizontal="left" vertical="center" wrapText="1" indent="1"/>
    </xf>
    <xf numFmtId="0" fontId="19" fillId="0" borderId="13" xfId="42" applyFont="1" applyFill="1" applyBorder="1" applyAlignment="1">
      <alignment horizontal="left" vertical="center" wrapText="1" indent="1"/>
    </xf>
    <xf numFmtId="0" fontId="30" fillId="0" borderId="13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0" fillId="0" borderId="13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0" fontId="19" fillId="0" borderId="13" xfId="42" applyFont="1" applyBorder="1" applyAlignment="1">
      <alignment horizontal="left" vertical="center" wrapText="1" indent="1"/>
    </xf>
    <xf numFmtId="0" fontId="45" fillId="0" borderId="15" xfId="124" applyFont="1" applyFill="1" applyBorder="1" applyAlignment="1">
      <alignment horizontal="left" vertical="top"/>
    </xf>
    <xf numFmtId="0" fontId="45" fillId="0" borderId="17" xfId="124" applyFont="1" applyFill="1" applyBorder="1" applyAlignment="1">
      <alignment horizontal="left" vertical="top"/>
    </xf>
    <xf numFmtId="0" fontId="46" fillId="0" borderId="13" xfId="124" applyFont="1" applyFill="1" applyBorder="1" applyAlignment="1">
      <alignment horizontal="left" vertical="top" wrapText="1"/>
    </xf>
    <xf numFmtId="0" fontId="46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/>
    </xf>
    <xf numFmtId="0" fontId="45" fillId="0" borderId="14" xfId="124" applyFont="1" applyFill="1" applyBorder="1" applyAlignment="1">
      <alignment horizontal="left" vertical="top"/>
    </xf>
    <xf numFmtId="0" fontId="37" fillId="0" borderId="13" xfId="124" applyFont="1" applyFill="1" applyBorder="1" applyAlignment="1">
      <alignment horizontal="left" vertical="top" wrapText="1"/>
    </xf>
    <xf numFmtId="0" fontId="37" fillId="0" borderId="14" xfId="124" applyFont="1" applyFill="1" applyBorder="1" applyAlignment="1">
      <alignment horizontal="left" vertical="top" wrapText="1"/>
    </xf>
    <xf numFmtId="0" fontId="45" fillId="0" borderId="13" xfId="124" applyFont="1" applyFill="1" applyBorder="1" applyAlignment="1">
      <alignment horizontal="left" vertical="top" wrapText="1"/>
    </xf>
    <xf numFmtId="0" fontId="45" fillId="0" borderId="14" xfId="124" applyFont="1" applyFill="1" applyBorder="1" applyAlignment="1">
      <alignment horizontal="left" vertical="top" wrapText="1"/>
    </xf>
    <xf numFmtId="0" fontId="20" fillId="37" borderId="10" xfId="124" applyNumberFormat="1" applyFont="1" applyFill="1" applyBorder="1" applyAlignment="1" applyProtection="1">
      <alignment horizontal="center" vertical="center"/>
      <protection locked="0"/>
    </xf>
    <xf numFmtId="0" fontId="20" fillId="37" borderId="11" xfId="124" applyNumberFormat="1" applyFont="1" applyFill="1" applyBorder="1" applyAlignment="1" applyProtection="1">
      <alignment horizontal="center" vertical="center"/>
      <protection locked="0"/>
    </xf>
    <xf numFmtId="0" fontId="20" fillId="37" borderId="12" xfId="124" applyNumberFormat="1" applyFont="1" applyFill="1" applyBorder="1" applyAlignment="1" applyProtection="1">
      <alignment horizontal="center" vertical="center"/>
      <protection locked="0"/>
    </xf>
    <xf numFmtId="0" fontId="20" fillId="37" borderId="13" xfId="124" applyNumberFormat="1" applyFont="1" applyFill="1" applyBorder="1" applyAlignment="1" applyProtection="1">
      <alignment horizontal="center" vertical="center"/>
      <protection locked="0"/>
    </xf>
    <xf numFmtId="0" fontId="20" fillId="37" borderId="0" xfId="124" applyNumberFormat="1" applyFont="1" applyFill="1" applyBorder="1" applyAlignment="1" applyProtection="1">
      <alignment horizontal="center" vertical="center"/>
      <protection locked="0"/>
    </xf>
    <xf numFmtId="0" fontId="20" fillId="37" borderId="14" xfId="124" applyNumberFormat="1" applyFont="1" applyFill="1" applyBorder="1" applyAlignment="1" applyProtection="1">
      <alignment horizontal="center" vertical="center"/>
      <protection locked="0"/>
    </xf>
    <xf numFmtId="0" fontId="20" fillId="37" borderId="15" xfId="124" applyNumberFormat="1" applyFont="1" applyFill="1" applyBorder="1" applyAlignment="1" applyProtection="1">
      <alignment horizontal="center" vertical="center"/>
      <protection locked="0"/>
    </xf>
    <xf numFmtId="0" fontId="20" fillId="37" borderId="16" xfId="124" applyNumberFormat="1" applyFont="1" applyFill="1" applyBorder="1" applyAlignment="1" applyProtection="1">
      <alignment horizontal="center" vertical="center"/>
      <protection locked="0"/>
    </xf>
    <xf numFmtId="0" fontId="20" fillId="37" borderId="17" xfId="124" applyNumberFormat="1" applyFont="1" applyFill="1" applyBorder="1" applyAlignment="1" applyProtection="1">
      <alignment horizontal="center" vertical="center"/>
      <protection locked="0"/>
    </xf>
    <xf numFmtId="0" fontId="36" fillId="36" borderId="18" xfId="121" applyFont="1" applyFill="1" applyBorder="1" applyAlignment="1">
      <alignment horizontal="center" vertical="center"/>
    </xf>
    <xf numFmtId="0" fontId="36" fillId="36" borderId="20" xfId="121" applyFont="1" applyFill="1" applyBorder="1" applyAlignment="1">
      <alignment horizontal="center" vertical="center"/>
    </xf>
    <xf numFmtId="0" fontId="20" fillId="37" borderId="15" xfId="42" applyNumberFormat="1" applyFont="1" applyFill="1" applyBorder="1" applyAlignment="1" applyProtection="1">
      <alignment horizontal="center" vertical="center"/>
      <protection locked="0"/>
    </xf>
    <xf numFmtId="0" fontId="20" fillId="37" borderId="16" xfId="42" applyNumberFormat="1" applyFont="1" applyFill="1" applyBorder="1" applyAlignment="1" applyProtection="1">
      <alignment horizontal="center" vertical="center"/>
      <protection locked="0"/>
    </xf>
    <xf numFmtId="0" fontId="20" fillId="37" borderId="17" xfId="42" applyNumberFormat="1" applyFont="1" applyFill="1" applyBorder="1" applyAlignment="1" applyProtection="1">
      <alignment horizontal="center" vertical="center"/>
      <protection locked="0"/>
    </xf>
    <xf numFmtId="0" fontId="20" fillId="37" borderId="13" xfId="42" applyNumberFormat="1" applyFont="1" applyFill="1" applyBorder="1" applyAlignment="1" applyProtection="1">
      <alignment horizontal="center" vertical="center"/>
      <protection locked="0"/>
    </xf>
    <xf numFmtId="0" fontId="20" fillId="37" borderId="0" xfId="42" applyNumberFormat="1" applyFont="1" applyFill="1" applyBorder="1" applyAlignment="1" applyProtection="1">
      <alignment horizontal="center" vertical="center"/>
      <protection locked="0"/>
    </xf>
    <xf numFmtId="0" fontId="20" fillId="37" borderId="14" xfId="42" applyNumberFormat="1" applyFont="1" applyFill="1" applyBorder="1" applyAlignment="1" applyProtection="1">
      <alignment horizontal="center" vertical="center"/>
      <protection locked="0"/>
    </xf>
    <xf numFmtId="0" fontId="19" fillId="33" borderId="0" xfId="126" applyFont="1" applyFill="1" applyBorder="1" applyAlignment="1">
      <alignment horizontal="left" vertical="top"/>
    </xf>
    <xf numFmtId="0" fontId="20" fillId="37" borderId="10" xfId="0" applyNumberFormat="1" applyFont="1" applyFill="1" applyBorder="1" applyAlignment="1" applyProtection="1">
      <alignment horizontal="center" vertical="center"/>
      <protection locked="0"/>
    </xf>
    <xf numFmtId="0" fontId="20" fillId="37" borderId="11" xfId="0" applyNumberFormat="1" applyFont="1" applyFill="1" applyBorder="1" applyAlignment="1" applyProtection="1">
      <alignment horizontal="center" vertical="center"/>
      <protection locked="0"/>
    </xf>
    <xf numFmtId="0" fontId="20" fillId="37" borderId="12" xfId="0" applyNumberFormat="1" applyFont="1" applyFill="1" applyBorder="1" applyAlignment="1" applyProtection="1">
      <alignment horizontal="center" vertical="center"/>
      <protection locked="0"/>
    </xf>
    <xf numFmtId="0" fontId="20" fillId="37" borderId="13" xfId="0" applyNumberFormat="1" applyFont="1" applyFill="1" applyBorder="1" applyAlignment="1" applyProtection="1">
      <alignment horizontal="center" vertical="center"/>
      <protection locked="0"/>
    </xf>
    <xf numFmtId="0" fontId="20" fillId="37" borderId="0" xfId="0" applyNumberFormat="1" applyFont="1" applyFill="1" applyBorder="1" applyAlignment="1" applyProtection="1">
      <alignment horizontal="center" vertical="center"/>
      <protection locked="0"/>
    </xf>
    <xf numFmtId="0" fontId="20" fillId="37" borderId="14" xfId="0" applyNumberFormat="1" applyFont="1" applyFill="1" applyBorder="1" applyAlignment="1" applyProtection="1">
      <alignment horizontal="center" vertical="center"/>
      <protection locked="0"/>
    </xf>
    <xf numFmtId="0" fontId="20" fillId="37" borderId="15" xfId="0" applyNumberFormat="1" applyFont="1" applyFill="1" applyBorder="1" applyAlignment="1" applyProtection="1">
      <alignment horizontal="center" vertical="center"/>
      <protection locked="0"/>
    </xf>
    <xf numFmtId="0" fontId="20" fillId="37" borderId="16" xfId="0" applyNumberFormat="1" applyFont="1" applyFill="1" applyBorder="1" applyAlignment="1" applyProtection="1">
      <alignment horizontal="center" vertical="center"/>
      <protection locked="0"/>
    </xf>
    <xf numFmtId="0" fontId="20" fillId="37" borderId="17" xfId="0" applyNumberFormat="1" applyFont="1" applyFill="1" applyBorder="1" applyAlignment="1" applyProtection="1">
      <alignment horizontal="center" vertical="center"/>
      <protection locked="0"/>
    </xf>
    <xf numFmtId="0" fontId="39" fillId="37" borderId="10" xfId="121" applyFont="1" applyFill="1" applyBorder="1" applyAlignment="1">
      <alignment horizontal="center" vertical="center" wrapText="1"/>
    </xf>
    <xf numFmtId="0" fontId="39" fillId="37" borderId="11" xfId="121" applyFont="1" applyFill="1" applyBorder="1" applyAlignment="1">
      <alignment horizontal="center" vertical="center" wrapText="1"/>
    </xf>
    <xf numFmtId="0" fontId="39" fillId="37" borderId="12" xfId="121" applyFont="1" applyFill="1" applyBorder="1" applyAlignment="1">
      <alignment horizontal="center" vertical="center" wrapText="1"/>
    </xf>
    <xf numFmtId="0" fontId="39" fillId="37" borderId="15" xfId="121" applyFont="1" applyFill="1" applyBorder="1" applyAlignment="1">
      <alignment horizontal="center" vertical="center" wrapText="1"/>
    </xf>
    <xf numFmtId="0" fontId="39" fillId="37" borderId="16" xfId="121" applyFont="1" applyFill="1" applyBorder="1" applyAlignment="1">
      <alignment horizontal="center" vertical="center" wrapText="1"/>
    </xf>
    <xf numFmtId="0" fontId="39" fillId="37" borderId="17" xfId="121" applyFont="1" applyFill="1" applyBorder="1" applyAlignment="1">
      <alignment horizontal="center" vertical="center" wrapText="1"/>
    </xf>
    <xf numFmtId="0" fontId="26" fillId="33" borderId="13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/>
    </xf>
    <xf numFmtId="0" fontId="23" fillId="33" borderId="0" xfId="126" applyFont="1" applyFill="1" applyBorder="1" applyAlignment="1">
      <alignment horizontal="left" vertical="top" wrapText="1"/>
    </xf>
    <xf numFmtId="0" fontId="19" fillId="0" borderId="0" xfId="126" applyFont="1" applyFill="1" applyBorder="1" applyAlignment="1">
      <alignment horizontal="left" vertical="top"/>
    </xf>
    <xf numFmtId="43" fontId="30" fillId="0" borderId="13" xfId="46" applyFont="1" applyFill="1" applyBorder="1" applyAlignment="1">
      <alignment horizontal="justify" vertical="center"/>
    </xf>
    <xf numFmtId="43" fontId="30" fillId="0" borderId="0" xfId="46" applyFont="1" applyFill="1" applyBorder="1" applyAlignment="1">
      <alignment horizontal="justify" vertical="center"/>
    </xf>
    <xf numFmtId="0" fontId="26" fillId="37" borderId="10" xfId="45" applyFont="1" applyFill="1" applyBorder="1" applyAlignment="1">
      <alignment horizontal="center" vertical="center"/>
    </xf>
    <xf numFmtId="0" fontId="26" fillId="37" borderId="11" xfId="45" applyFont="1" applyFill="1" applyBorder="1" applyAlignment="1">
      <alignment horizontal="center" vertical="center"/>
    </xf>
    <xf numFmtId="0" fontId="26" fillId="37" borderId="12" xfId="45" applyFont="1" applyFill="1" applyBorder="1" applyAlignment="1">
      <alignment horizontal="center" vertical="center"/>
    </xf>
    <xf numFmtId="0" fontId="26" fillId="37" borderId="13" xfId="45" applyFont="1" applyFill="1" applyBorder="1" applyAlignment="1">
      <alignment horizontal="center" vertical="center"/>
    </xf>
    <xf numFmtId="0" fontId="26" fillId="37" borderId="0" xfId="45" applyFont="1" applyFill="1" applyBorder="1" applyAlignment="1">
      <alignment horizontal="center" vertical="center"/>
    </xf>
    <xf numFmtId="0" fontId="26" fillId="37" borderId="14" xfId="45" applyFont="1" applyFill="1" applyBorder="1" applyAlignment="1">
      <alignment horizontal="center" vertical="center"/>
    </xf>
    <xf numFmtId="0" fontId="26" fillId="37" borderId="15" xfId="45" applyFont="1" applyFill="1" applyBorder="1" applyAlignment="1">
      <alignment horizontal="center" vertical="center"/>
    </xf>
    <xf numFmtId="0" fontId="26" fillId="37" borderId="16" xfId="45" applyFont="1" applyFill="1" applyBorder="1" applyAlignment="1">
      <alignment horizontal="center" vertical="center"/>
    </xf>
    <xf numFmtId="0" fontId="26" fillId="37" borderId="17" xfId="45" applyFont="1" applyFill="1" applyBorder="1" applyAlignment="1">
      <alignment horizontal="center" vertical="center"/>
    </xf>
    <xf numFmtId="0" fontId="32" fillId="34" borderId="18" xfId="45" applyFont="1" applyFill="1" applyBorder="1" applyAlignment="1">
      <alignment horizontal="center" vertical="center"/>
    </xf>
    <xf numFmtId="0" fontId="32" fillId="34" borderId="19" xfId="45" applyFont="1" applyFill="1" applyBorder="1" applyAlignment="1">
      <alignment horizontal="center" vertical="center"/>
    </xf>
    <xf numFmtId="43" fontId="26" fillId="0" borderId="13" xfId="46" applyFont="1" applyFill="1" applyBorder="1" applyAlignment="1">
      <alignment horizontal="justify" vertical="center"/>
    </xf>
    <xf numFmtId="43" fontId="26" fillId="0" borderId="0" xfId="46" applyFont="1" applyFill="1" applyBorder="1" applyAlignment="1">
      <alignment horizontal="justify" vertical="center"/>
    </xf>
    <xf numFmtId="43" fontId="30" fillId="0" borderId="13" xfId="46" applyFont="1" applyFill="1" applyBorder="1" applyAlignment="1">
      <alignment horizontal="justify" vertical="center" wrapText="1"/>
    </xf>
    <xf numFmtId="43" fontId="30" fillId="0" borderId="0" xfId="46" applyFont="1" applyFill="1" applyBorder="1" applyAlignment="1">
      <alignment horizontal="justify" vertical="center" wrapText="1"/>
    </xf>
    <xf numFmtId="0" fontId="19" fillId="35" borderId="15" xfId="45" applyFont="1" applyFill="1" applyBorder="1" applyAlignment="1">
      <alignment horizontal="justify" vertical="center"/>
    </xf>
    <xf numFmtId="0" fontId="19" fillId="35" borderId="16" xfId="45" applyFont="1" applyFill="1" applyBorder="1" applyAlignment="1">
      <alignment horizontal="justify" vertical="center"/>
    </xf>
    <xf numFmtId="0" fontId="19" fillId="35" borderId="17" xfId="45" applyFont="1" applyFill="1" applyBorder="1" applyAlignment="1">
      <alignment horizontal="justify" vertical="center"/>
    </xf>
    <xf numFmtId="0" fontId="48" fillId="0" borderId="0" xfId="0" applyFont="1" applyAlignment="1">
      <alignment horizontal="center" vertical="center"/>
    </xf>
    <xf numFmtId="0" fontId="48" fillId="37" borderId="10" xfId="0" applyFont="1" applyFill="1" applyBorder="1" applyAlignment="1">
      <alignment horizontal="center"/>
    </xf>
    <xf numFmtId="0" fontId="48" fillId="37" borderId="11" xfId="0" applyFont="1" applyFill="1" applyBorder="1" applyAlignment="1">
      <alignment horizontal="center"/>
    </xf>
    <xf numFmtId="0" fontId="48" fillId="37" borderId="12" xfId="0" applyFont="1" applyFill="1" applyBorder="1" applyAlignment="1">
      <alignment horizontal="center"/>
    </xf>
    <xf numFmtId="0" fontId="53" fillId="37" borderId="13" xfId="0" applyFont="1" applyFill="1" applyBorder="1" applyAlignment="1">
      <alignment horizontal="center" vertical="center"/>
    </xf>
    <xf numFmtId="0" fontId="53" fillId="37" borderId="0" xfId="0" applyFont="1" applyFill="1" applyBorder="1" applyAlignment="1">
      <alignment horizontal="center" vertical="center"/>
    </xf>
    <xf numFmtId="0" fontId="53" fillId="37" borderId="14" xfId="0" applyFont="1" applyFill="1" applyBorder="1" applyAlignment="1">
      <alignment horizontal="center" vertical="center"/>
    </xf>
    <xf numFmtId="0" fontId="37" fillId="37" borderId="13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horizontal="center" vertical="center"/>
    </xf>
    <xf numFmtId="0" fontId="37" fillId="37" borderId="14" xfId="0" applyFont="1" applyFill="1" applyBorder="1" applyAlignment="1">
      <alignment horizontal="center" vertical="center"/>
    </xf>
    <xf numFmtId="0" fontId="49" fillId="38" borderId="10" xfId="0" applyFont="1" applyFill="1" applyBorder="1" applyAlignment="1">
      <alignment horizontal="center" vertical="center"/>
    </xf>
    <xf numFmtId="0" fontId="49" fillId="38" borderId="11" xfId="0" applyFont="1" applyFill="1" applyBorder="1" applyAlignment="1">
      <alignment horizontal="center" vertical="center"/>
    </xf>
    <xf numFmtId="0" fontId="49" fillId="38" borderId="12" xfId="0" applyFont="1" applyFill="1" applyBorder="1" applyAlignment="1">
      <alignment horizontal="center" vertical="center"/>
    </xf>
    <xf numFmtId="0" fontId="49" fillId="38" borderId="13" xfId="0" applyFont="1" applyFill="1" applyBorder="1" applyAlignment="1">
      <alignment horizontal="center" vertical="center"/>
    </xf>
    <xf numFmtId="0" fontId="49" fillId="38" borderId="0" xfId="0" applyFont="1" applyFill="1" applyBorder="1" applyAlignment="1">
      <alignment horizontal="center" vertical="center"/>
    </xf>
    <xf numFmtId="0" fontId="49" fillId="38" borderId="14" xfId="0" applyFont="1" applyFill="1" applyBorder="1" applyAlignment="1">
      <alignment horizontal="center" vertical="center"/>
    </xf>
    <xf numFmtId="0" fontId="49" fillId="38" borderId="22" xfId="0" applyFont="1" applyFill="1" applyBorder="1" applyAlignment="1">
      <alignment horizontal="center" vertical="center" wrapText="1"/>
    </xf>
    <xf numFmtId="0" fontId="49" fillId="38" borderId="23" xfId="0" applyFont="1" applyFill="1" applyBorder="1" applyAlignment="1">
      <alignment horizontal="center" vertical="center" wrapText="1"/>
    </xf>
    <xf numFmtId="0" fontId="49" fillId="38" borderId="24" xfId="0" applyFont="1" applyFill="1" applyBorder="1" applyAlignment="1">
      <alignment horizontal="center" vertical="center" wrapText="1"/>
    </xf>
    <xf numFmtId="0" fontId="26" fillId="0" borderId="13" xfId="42" applyFont="1" applyBorder="1" applyAlignment="1">
      <alignment horizontal="justify" vertical="center" wrapText="1"/>
    </xf>
    <xf numFmtId="0" fontId="26" fillId="0" borderId="0" xfId="42" applyFont="1" applyBorder="1" applyAlignment="1">
      <alignment horizontal="justify" vertical="center" wrapText="1"/>
    </xf>
    <xf numFmtId="0" fontId="26" fillId="0" borderId="13" xfId="42" applyFont="1" applyFill="1" applyBorder="1" applyAlignment="1">
      <alignment horizontal="justify" wrapText="1"/>
    </xf>
    <xf numFmtId="0" fontId="26" fillId="0" borderId="0" xfId="42" applyFont="1" applyFill="1" applyBorder="1" applyAlignment="1">
      <alignment horizontal="justify" wrapText="1"/>
    </xf>
    <xf numFmtId="0" fontId="19" fillId="0" borderId="0" xfId="42" applyFont="1" applyFill="1" applyBorder="1" applyAlignment="1">
      <alignment horizontal="justify" vertical="center" wrapText="1"/>
    </xf>
    <xf numFmtId="0" fontId="19" fillId="0" borderId="13" xfId="42" applyFont="1" applyBorder="1" applyAlignment="1">
      <alignment horizontal="justify" vertical="center" wrapText="1"/>
    </xf>
    <xf numFmtId="0" fontId="19" fillId="0" borderId="0" xfId="42" applyFont="1" applyBorder="1" applyAlignment="1">
      <alignment horizontal="justify" vertical="center" wrapText="1"/>
    </xf>
    <xf numFmtId="0" fontId="26" fillId="0" borderId="13" xfId="42" applyFont="1" applyBorder="1" applyAlignment="1">
      <alignment horizontal="justify" wrapText="1"/>
    </xf>
    <xf numFmtId="0" fontId="26" fillId="0" borderId="0" xfId="42" applyFont="1" applyBorder="1" applyAlignment="1">
      <alignment horizontal="justify" wrapText="1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23" fillId="37" borderId="10" xfId="42" applyNumberFormat="1" applyFont="1" applyFill="1" applyBorder="1" applyAlignment="1" applyProtection="1">
      <alignment horizontal="center"/>
      <protection locked="0"/>
    </xf>
    <xf numFmtId="0" fontId="23" fillId="37" borderId="11" xfId="42" applyNumberFormat="1" applyFont="1" applyFill="1" applyBorder="1" applyAlignment="1" applyProtection="1">
      <alignment horizontal="center"/>
      <protection locked="0"/>
    </xf>
    <xf numFmtId="0" fontId="23" fillId="37" borderId="12" xfId="42" applyNumberFormat="1" applyFont="1" applyFill="1" applyBorder="1" applyAlignment="1" applyProtection="1">
      <alignment horizontal="center"/>
      <protection locked="0"/>
    </xf>
    <xf numFmtId="0" fontId="23" fillId="37" borderId="13" xfId="42" applyFont="1" applyFill="1" applyBorder="1" applyAlignment="1" applyProtection="1">
      <alignment horizontal="center"/>
    </xf>
    <xf numFmtId="0" fontId="23" fillId="37" borderId="0" xfId="42" applyFont="1" applyFill="1" applyBorder="1" applyAlignment="1" applyProtection="1">
      <alignment horizontal="center"/>
    </xf>
    <xf numFmtId="0" fontId="23" fillId="37" borderId="14" xfId="42" applyFont="1" applyFill="1" applyBorder="1" applyAlignment="1" applyProtection="1">
      <alignment horizontal="center"/>
    </xf>
    <xf numFmtId="37" fontId="32" fillId="36" borderId="10" xfId="47" applyNumberFormat="1" applyFont="1" applyFill="1" applyBorder="1" applyAlignment="1" applyProtection="1">
      <alignment horizontal="center"/>
    </xf>
    <xf numFmtId="37" fontId="32" fillId="36" borderId="11" xfId="47" applyNumberFormat="1" applyFont="1" applyFill="1" applyBorder="1" applyAlignment="1" applyProtection="1">
      <alignment horizontal="center"/>
    </xf>
    <xf numFmtId="37" fontId="32" fillId="36" borderId="12" xfId="47" applyNumberFormat="1" applyFont="1" applyFill="1" applyBorder="1" applyAlignment="1" applyProtection="1">
      <alignment horizontal="center"/>
    </xf>
    <xf numFmtId="37" fontId="57" fillId="36" borderId="13" xfId="47" applyNumberFormat="1" applyFont="1" applyFill="1" applyBorder="1" applyAlignment="1" applyProtection="1">
      <alignment horizontal="center"/>
      <protection locked="0"/>
    </xf>
    <xf numFmtId="37" fontId="57" fillId="36" borderId="0" xfId="47" applyNumberFormat="1" applyFont="1" applyFill="1" applyBorder="1" applyAlignment="1" applyProtection="1">
      <alignment horizontal="center"/>
      <protection locked="0"/>
    </xf>
    <xf numFmtId="37" fontId="57" fillId="36" borderId="14" xfId="47" applyNumberFormat="1" applyFont="1" applyFill="1" applyBorder="1" applyAlignment="1" applyProtection="1">
      <alignment horizontal="center"/>
      <protection locked="0"/>
    </xf>
    <xf numFmtId="37" fontId="57" fillId="36" borderId="13" xfId="47" applyNumberFormat="1" applyFont="1" applyFill="1" applyBorder="1" applyAlignment="1" applyProtection="1">
      <alignment horizontal="center"/>
    </xf>
    <xf numFmtId="37" fontId="57" fillId="36" borderId="0" xfId="47" applyNumberFormat="1" applyFont="1" applyFill="1" applyBorder="1" applyAlignment="1" applyProtection="1">
      <alignment horizontal="center"/>
    </xf>
    <xf numFmtId="37" fontId="57" fillId="36" borderId="14" xfId="47" applyNumberFormat="1" applyFont="1" applyFill="1" applyBorder="1" applyAlignment="1" applyProtection="1">
      <alignment horizontal="center"/>
    </xf>
    <xf numFmtId="37" fontId="57" fillId="36" borderId="15" xfId="47" applyNumberFormat="1" applyFont="1" applyFill="1" applyBorder="1" applyAlignment="1" applyProtection="1">
      <alignment horizontal="center"/>
    </xf>
    <xf numFmtId="37" fontId="57" fillId="36" borderId="16" xfId="47" applyNumberFormat="1" applyFont="1" applyFill="1" applyBorder="1" applyAlignment="1" applyProtection="1">
      <alignment horizontal="center"/>
    </xf>
    <xf numFmtId="0" fontId="40" fillId="33" borderId="0" xfId="0" applyFont="1" applyFill="1"/>
    <xf numFmtId="37" fontId="39" fillId="40" borderId="10" xfId="47" applyNumberFormat="1" applyFont="1" applyFill="1" applyBorder="1" applyAlignment="1" applyProtection="1">
      <alignment horizontal="center" vertical="center" wrapText="1"/>
    </xf>
    <xf numFmtId="37" fontId="39" fillId="40" borderId="12" xfId="47" applyNumberFormat="1" applyFont="1" applyFill="1" applyBorder="1" applyAlignment="1" applyProtection="1">
      <alignment horizontal="center" vertical="center"/>
    </xf>
    <xf numFmtId="37" fontId="39" fillId="40" borderId="18" xfId="47" applyNumberFormat="1" applyFont="1" applyFill="1" applyBorder="1" applyAlignment="1" applyProtection="1">
      <alignment horizontal="center"/>
    </xf>
    <xf numFmtId="37" fontId="39" fillId="40" borderId="19" xfId="47" applyNumberFormat="1" applyFont="1" applyFill="1" applyBorder="1" applyAlignment="1" applyProtection="1">
      <alignment horizontal="center"/>
    </xf>
    <xf numFmtId="37" fontId="39" fillId="40" borderId="20" xfId="47" applyNumberFormat="1" applyFont="1" applyFill="1" applyBorder="1" applyAlignment="1" applyProtection="1">
      <alignment horizontal="center"/>
    </xf>
    <xf numFmtId="37" fontId="39" fillId="40" borderId="21" xfId="47" applyNumberFormat="1" applyFont="1" applyFill="1" applyBorder="1" applyAlignment="1" applyProtection="1">
      <alignment horizontal="center" vertical="center" wrapText="1"/>
    </xf>
    <xf numFmtId="37" fontId="39" fillId="40" borderId="13" xfId="47" applyNumberFormat="1" applyFont="1" applyFill="1" applyBorder="1" applyAlignment="1" applyProtection="1">
      <alignment horizontal="center" vertical="center"/>
    </xf>
    <xf numFmtId="37" fontId="39" fillId="40" borderId="14" xfId="47" applyNumberFormat="1" applyFont="1" applyFill="1" applyBorder="1" applyAlignment="1" applyProtection="1">
      <alignment horizontal="center" vertical="center"/>
    </xf>
    <xf numFmtId="37" fontId="39" fillId="40" borderId="21" xfId="47" applyNumberFormat="1" applyFont="1" applyFill="1" applyBorder="1" applyAlignment="1" applyProtection="1">
      <alignment horizontal="center" vertical="center"/>
    </xf>
    <xf numFmtId="37" fontId="39" fillId="40" borderId="21" xfId="47" applyNumberFormat="1" applyFont="1" applyFill="1" applyBorder="1" applyAlignment="1" applyProtection="1">
      <alignment horizontal="center" wrapText="1"/>
    </xf>
    <xf numFmtId="37" fontId="39" fillId="40" borderId="21" xfId="47" applyNumberFormat="1" applyFont="1" applyFill="1" applyBorder="1" applyAlignment="1" applyProtection="1">
      <alignment horizontal="center"/>
    </xf>
    <xf numFmtId="0" fontId="43" fillId="33" borderId="10" xfId="0" applyFont="1" applyFill="1" applyBorder="1" applyAlignment="1">
      <alignment horizontal="justify" vertical="center" wrapText="1"/>
    </xf>
    <xf numFmtId="0" fontId="43" fillId="33" borderId="12" xfId="0" applyFont="1" applyFill="1" applyBorder="1" applyAlignment="1">
      <alignment horizontal="justify" vertical="center" wrapText="1"/>
    </xf>
    <xf numFmtId="0" fontId="43" fillId="33" borderId="22" xfId="0" applyFont="1" applyFill="1" applyBorder="1" applyAlignment="1">
      <alignment horizontal="justify" vertical="center" wrapText="1"/>
    </xf>
    <xf numFmtId="0" fontId="43" fillId="33" borderId="23" xfId="0" applyFont="1" applyFill="1" applyBorder="1" applyAlignment="1">
      <alignment horizontal="justify" vertical="center" wrapText="1"/>
    </xf>
    <xf numFmtId="0" fontId="0" fillId="0" borderId="0" xfId="0" applyAlignment="1">
      <alignment horizontal="left"/>
    </xf>
    <xf numFmtId="0" fontId="43" fillId="33" borderId="13" xfId="0" applyFont="1" applyFill="1" applyBorder="1" applyAlignment="1">
      <alignment horizontal="justify" vertical="top" wrapText="1"/>
    </xf>
    <xf numFmtId="0" fontId="40" fillId="33" borderId="14" xfId="0" applyFont="1" applyFill="1" applyBorder="1" applyAlignment="1" applyProtection="1">
      <alignment horizontal="justify" vertical="top" wrapText="1"/>
      <protection locked="0"/>
    </xf>
    <xf numFmtId="4" fontId="40" fillId="0" borderId="14" xfId="0" applyNumberFormat="1" applyFont="1" applyBorder="1"/>
    <xf numFmtId="4" fontId="40" fillId="0" borderId="23" xfId="0" applyNumberFormat="1" applyFont="1" applyBorder="1"/>
    <xf numFmtId="43" fontId="58" fillId="33" borderId="23" xfId="47" applyFont="1" applyFill="1" applyBorder="1" applyAlignment="1" applyProtection="1">
      <alignment vertical="center" wrapText="1"/>
    </xf>
    <xf numFmtId="4" fontId="0" fillId="0" borderId="0" xfId="0" applyNumberFormat="1"/>
    <xf numFmtId="0" fontId="43" fillId="33" borderId="15" xfId="0" applyFont="1" applyFill="1" applyBorder="1" applyAlignment="1">
      <alignment horizontal="justify" vertical="top" wrapText="1"/>
    </xf>
    <xf numFmtId="0" fontId="40" fillId="33" borderId="17" xfId="0" applyFont="1" applyFill="1" applyBorder="1" applyAlignment="1" applyProtection="1">
      <alignment horizontal="justify" vertical="top" wrapText="1"/>
      <protection locked="0"/>
    </xf>
    <xf numFmtId="0" fontId="50" fillId="33" borderId="15" xfId="0" applyFont="1" applyFill="1" applyBorder="1" applyAlignment="1">
      <alignment horizontal="justify" vertical="top" wrapText="1"/>
    </xf>
    <xf numFmtId="0" fontId="39" fillId="33" borderId="17" xfId="0" applyFont="1" applyFill="1" applyBorder="1" applyAlignment="1">
      <alignment horizontal="justify" vertical="top" wrapText="1"/>
    </xf>
    <xf numFmtId="43" fontId="59" fillId="33" borderId="21" xfId="47" applyFont="1" applyFill="1" applyBorder="1" applyAlignment="1">
      <alignment vertical="center" wrapText="1"/>
    </xf>
    <xf numFmtId="43" fontId="0" fillId="0" borderId="0" xfId="47" applyFont="1"/>
    <xf numFmtId="44" fontId="0" fillId="0" borderId="0" xfId="129" applyFont="1"/>
    <xf numFmtId="0" fontId="43" fillId="33" borderId="0" xfId="0" applyFont="1" applyFill="1"/>
    <xf numFmtId="37" fontId="39" fillId="40" borderId="15" xfId="47" applyNumberFormat="1" applyFont="1" applyFill="1" applyBorder="1" applyAlignment="1" applyProtection="1">
      <alignment horizontal="center" vertical="center"/>
    </xf>
    <xf numFmtId="37" fontId="39" fillId="40" borderId="17" xfId="47" applyNumberFormat="1" applyFont="1" applyFill="1" applyBorder="1" applyAlignment="1" applyProtection="1">
      <alignment horizontal="center" vertical="center"/>
    </xf>
    <xf numFmtId="0" fontId="60" fillId="0" borderId="0" xfId="0" applyFont="1"/>
    <xf numFmtId="0" fontId="40" fillId="33" borderId="13" xfId="0" applyFont="1" applyFill="1" applyBorder="1" applyAlignment="1">
      <alignment horizontal="justify" vertical="center" wrapText="1"/>
    </xf>
    <xf numFmtId="0" fontId="40" fillId="33" borderId="14" xfId="0" applyFont="1" applyFill="1" applyBorder="1" applyAlignment="1">
      <alignment horizontal="justify" vertical="center" wrapText="1"/>
    </xf>
    <xf numFmtId="0" fontId="40" fillId="33" borderId="23" xfId="0" applyFont="1" applyFill="1" applyBorder="1" applyAlignment="1">
      <alignment horizontal="justify" vertical="center" wrapText="1"/>
    </xf>
    <xf numFmtId="0" fontId="40" fillId="33" borderId="13" xfId="0" applyFont="1" applyFill="1" applyBorder="1" applyAlignment="1">
      <alignment horizontal="justify" vertical="top" wrapText="1"/>
    </xf>
    <xf numFmtId="0" fontId="40" fillId="33" borderId="15" xfId="0" applyFont="1" applyFill="1" applyBorder="1" applyAlignment="1">
      <alignment horizontal="justify" vertical="top" wrapText="1"/>
    </xf>
    <xf numFmtId="0" fontId="40" fillId="33" borderId="17" xfId="0" applyFont="1" applyFill="1" applyBorder="1" applyAlignment="1">
      <alignment horizontal="justify" vertical="top" wrapText="1"/>
    </xf>
    <xf numFmtId="43" fontId="40" fillId="33" borderId="24" xfId="47" applyFont="1" applyFill="1" applyBorder="1" applyAlignment="1">
      <alignment horizontal="justify" vertical="top" wrapText="1"/>
    </xf>
    <xf numFmtId="0" fontId="39" fillId="33" borderId="15" xfId="0" applyFont="1" applyFill="1" applyBorder="1" applyAlignment="1">
      <alignment horizontal="justify" vertical="top" wrapText="1"/>
    </xf>
    <xf numFmtId="0" fontId="57" fillId="36" borderId="10" xfId="0" applyFont="1" applyFill="1" applyBorder="1" applyAlignment="1">
      <alignment horizontal="center" vertical="center"/>
    </xf>
    <xf numFmtId="0" fontId="57" fillId="36" borderId="11" xfId="0" applyFont="1" applyFill="1" applyBorder="1" applyAlignment="1">
      <alignment horizontal="center" vertical="center"/>
    </xf>
    <xf numFmtId="0" fontId="57" fillId="36" borderId="12" xfId="0" applyFont="1" applyFill="1" applyBorder="1" applyAlignment="1">
      <alignment horizontal="center" vertical="center"/>
    </xf>
    <xf numFmtId="0" fontId="32" fillId="36" borderId="13" xfId="0" applyFont="1" applyFill="1" applyBorder="1" applyAlignment="1">
      <alignment horizontal="center" vertical="center"/>
    </xf>
    <xf numFmtId="0" fontId="32" fillId="36" borderId="0" xfId="0" applyFont="1" applyFill="1" applyBorder="1" applyAlignment="1">
      <alignment horizontal="center" vertical="center"/>
    </xf>
    <xf numFmtId="0" fontId="32" fillId="36" borderId="14" xfId="0" applyFont="1" applyFill="1" applyBorder="1" applyAlignment="1">
      <alignment horizontal="center" vertical="center"/>
    </xf>
    <xf numFmtId="0" fontId="26" fillId="40" borderId="10" xfId="0" applyFont="1" applyFill="1" applyBorder="1" applyAlignment="1">
      <alignment horizontal="center" vertical="center"/>
    </xf>
    <xf numFmtId="0" fontId="26" fillId="40" borderId="12" xfId="0" applyFont="1" applyFill="1" applyBorder="1" applyAlignment="1">
      <alignment horizontal="center" vertical="center"/>
    </xf>
    <xf numFmtId="0" fontId="26" fillId="40" borderId="23" xfId="0" applyFont="1" applyFill="1" applyBorder="1" applyAlignment="1">
      <alignment horizontal="center" vertical="center" wrapText="1"/>
    </xf>
    <xf numFmtId="0" fontId="26" fillId="40" borderId="13" xfId="0" applyFont="1" applyFill="1" applyBorder="1" applyAlignment="1">
      <alignment horizontal="center" vertical="center"/>
    </xf>
    <xf numFmtId="0" fontId="26" fillId="40" borderId="14" xfId="0" applyFont="1" applyFill="1" applyBorder="1" applyAlignment="1">
      <alignment horizontal="center" vertical="center"/>
    </xf>
    <xf numFmtId="0" fontId="26" fillId="40" borderId="22" xfId="0" applyFont="1" applyFill="1" applyBorder="1" applyAlignment="1">
      <alignment horizontal="center" vertical="center" wrapText="1"/>
    </xf>
    <xf numFmtId="0" fontId="26" fillId="40" borderId="15" xfId="0" applyFont="1" applyFill="1" applyBorder="1" applyAlignment="1">
      <alignment horizontal="center" vertical="center"/>
    </xf>
    <xf numFmtId="0" fontId="26" fillId="40" borderId="17" xfId="0" applyFont="1" applyFill="1" applyBorder="1" applyAlignment="1">
      <alignment horizontal="center" vertical="center"/>
    </xf>
    <xf numFmtId="0" fontId="26" fillId="40" borderId="24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justify" vertical="center" wrapText="1"/>
    </xf>
    <xf numFmtId="0" fontId="19" fillId="35" borderId="11" xfId="0" applyFont="1" applyFill="1" applyBorder="1" applyAlignment="1">
      <alignment horizontal="justify" vertical="center" wrapText="1"/>
    </xf>
    <xf numFmtId="0" fontId="19" fillId="35" borderId="22" xfId="0" applyFont="1" applyFill="1" applyBorder="1" applyAlignment="1">
      <alignment horizontal="justify" vertical="center" wrapText="1"/>
    </xf>
    <xf numFmtId="0" fontId="26" fillId="35" borderId="13" xfId="0" applyFont="1" applyFill="1" applyBorder="1" applyAlignment="1">
      <alignment horizontal="justify" vertical="center" wrapText="1"/>
    </xf>
    <xf numFmtId="0" fontId="26" fillId="35" borderId="0" xfId="0" applyFont="1" applyFill="1" applyBorder="1" applyAlignment="1">
      <alignment horizontal="justify" vertical="center" wrapText="1"/>
    </xf>
    <xf numFmtId="44" fontId="26" fillId="35" borderId="23" xfId="129" applyFont="1" applyFill="1" applyBorder="1" applyAlignment="1">
      <alignment horizontal="justify" vertical="center" wrapText="1"/>
    </xf>
    <xf numFmtId="0" fontId="19" fillId="35" borderId="13" xfId="0" applyFont="1" applyFill="1" applyBorder="1" applyAlignment="1">
      <alignment horizontal="justify" vertical="center"/>
    </xf>
    <xf numFmtId="0" fontId="19" fillId="35" borderId="0" xfId="0" applyFont="1" applyFill="1" applyBorder="1" applyAlignment="1">
      <alignment horizontal="justify" vertical="center"/>
    </xf>
    <xf numFmtId="0" fontId="19" fillId="35" borderId="23" xfId="0" applyFont="1" applyFill="1" applyBorder="1" applyAlignment="1">
      <alignment horizontal="justify" vertical="center"/>
    </xf>
    <xf numFmtId="173" fontId="16" fillId="0" borderId="23" xfId="47" applyNumberFormat="1" applyFont="1" applyBorder="1"/>
    <xf numFmtId="0" fontId="26" fillId="35" borderId="18" xfId="0" applyFont="1" applyFill="1" applyBorder="1" applyAlignment="1">
      <alignment horizontal="justify" vertical="center"/>
    </xf>
    <xf numFmtId="0" fontId="26" fillId="35" borderId="19" xfId="0" applyFont="1" applyFill="1" applyBorder="1" applyAlignment="1">
      <alignment horizontal="justify" vertical="center"/>
    </xf>
    <xf numFmtId="44" fontId="26" fillId="35" borderId="21" xfId="129" applyFont="1" applyFill="1" applyBorder="1" applyAlignment="1">
      <alignment horizontal="justify" vertical="center"/>
    </xf>
    <xf numFmtId="0" fontId="16" fillId="41" borderId="25" xfId="0" applyFont="1" applyFill="1" applyBorder="1"/>
    <xf numFmtId="0" fontId="28" fillId="0" borderId="0" xfId="0" applyFont="1"/>
  </cellXfs>
  <cellStyles count="130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Moneda" xfId="129" builtinId="4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66FF66"/>
      <color rgb="FF00FFFF"/>
      <color rgb="FFD9176A"/>
      <color rgb="FFD60093"/>
      <color rgb="FFDA96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B2:C21"/>
  <sheetViews>
    <sheetView showGridLines="0" tabSelected="1" workbookViewId="0">
      <selection activeCell="B4" sqref="B4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2" x14ac:dyDescent="0.25">
      <c r="B2" s="342" t="s">
        <v>317</v>
      </c>
    </row>
    <row r="3" spans="2:2" x14ac:dyDescent="0.25">
      <c r="B3" s="342" t="s">
        <v>318</v>
      </c>
    </row>
    <row r="4" spans="2:2" x14ac:dyDescent="0.25">
      <c r="B4" s="342" t="s">
        <v>327</v>
      </c>
    </row>
    <row r="5" spans="2:2" ht="2.25" customHeight="1" x14ac:dyDescent="0.25">
      <c r="B5" s="343"/>
    </row>
    <row r="6" spans="2:2" ht="9" customHeight="1" x14ac:dyDescent="0.25"/>
    <row r="7" spans="2:2" x14ac:dyDescent="0.25">
      <c r="B7" s="574" t="s">
        <v>392</v>
      </c>
    </row>
    <row r="8" spans="2:2" s="345" customFormat="1" x14ac:dyDescent="0.25">
      <c r="B8" s="344" t="s">
        <v>319</v>
      </c>
    </row>
    <row r="9" spans="2:2" s="345" customFormat="1" x14ac:dyDescent="0.25">
      <c r="B9" s="344" t="s">
        <v>320</v>
      </c>
    </row>
    <row r="10" spans="2:2" s="345" customFormat="1" x14ac:dyDescent="0.25">
      <c r="B10" s="344" t="s">
        <v>321</v>
      </c>
    </row>
    <row r="11" spans="2:2" s="345" customFormat="1" x14ac:dyDescent="0.25">
      <c r="B11" s="344" t="s">
        <v>322</v>
      </c>
    </row>
    <row r="12" spans="2:2" s="345" customFormat="1" x14ac:dyDescent="0.25">
      <c r="B12" s="344" t="s">
        <v>323</v>
      </c>
    </row>
    <row r="13" spans="2:2" s="345" customFormat="1" x14ac:dyDescent="0.25">
      <c r="B13" s="344" t="s">
        <v>324</v>
      </c>
    </row>
    <row r="15" spans="2:2" x14ac:dyDescent="0.25">
      <c r="B15" s="574" t="s">
        <v>393</v>
      </c>
    </row>
    <row r="16" spans="2:2" x14ac:dyDescent="0.25">
      <c r="B16" s="344" t="s">
        <v>394</v>
      </c>
    </row>
    <row r="17" spans="2:3" x14ac:dyDescent="0.25">
      <c r="B17" s="344" t="s">
        <v>395</v>
      </c>
    </row>
    <row r="18" spans="2:3" x14ac:dyDescent="0.25">
      <c r="B18" s="344" t="s">
        <v>396</v>
      </c>
    </row>
    <row r="20" spans="2:3" x14ac:dyDescent="0.25">
      <c r="B20" s="575" t="s">
        <v>325</v>
      </c>
      <c r="C20" s="346"/>
    </row>
    <row r="21" spans="2:3" ht="27" customHeight="1" x14ac:dyDescent="0.25">
      <c r="B21" s="347" t="s">
        <v>326</v>
      </c>
    </row>
  </sheetData>
  <hyperlinks>
    <hyperlink ref="B8" location="'Situación Financiera'!A1" tooltip="∙ Estado de Situación Financiera" display="∙ Estado de Situación Financiera"/>
    <hyperlink ref="B9" location="Actividades!A1" tooltip="∙ Estado de Actividades" display="∙ Estado de Actividades"/>
    <hyperlink ref="B10" location="Variaciones!A1" tooltip="∙ Estado de Variación en la Hacienda Pública" display="∙ Estado de Variación en la Hacienda Pública"/>
    <hyperlink ref="B11" location="Cambios!A1" tooltip="∙ Estado de Cambios en la Situación Financiera" display="∙ Estado de Cambios en la Situación Financiera"/>
    <hyperlink ref="B12" location="'Analitico Activo'!A1" tooltip="∙ Estado Analítico del Activo" display="∙ Estado Analítico del Activo"/>
    <hyperlink ref="B13" location="Flujo!A1" tooltip="∙ Estado de Flujos de Efectivo" display="∙ Estado de Flujos de Efectivo"/>
    <hyperlink ref="B21" r:id="rId1" tooltip="Información Financiera del Municipio de Monterrey"/>
    <hyperlink ref="B16" location="'Clasificación Administrativa 1'!A1" tooltip="∙ Clasificación Administrativa 1" display="∙ Clasificación Administrativa 1"/>
    <hyperlink ref="B17" location="'Clasificación Administrativa 2'!A1" tooltip="∙ Clasificación Administrativa 2" display="∙ Clasificación Administrativa 2"/>
    <hyperlink ref="B18" location="'Clasificación Funcional'!A1" tooltip="∙ Clasificación Funcional" display="∙ Clasificación Funcional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7"/>
  <sheetViews>
    <sheetView showGridLines="0" topLeftCell="A19" zoomScaleNormal="100" workbookViewId="0"/>
  </sheetViews>
  <sheetFormatPr baseColWidth="10" defaultRowHeight="15" x14ac:dyDescent="0.25"/>
  <cols>
    <col min="1" max="1" width="3" bestFit="1" customWidth="1"/>
    <col min="2" max="2" width="6.140625" customWidth="1"/>
    <col min="3" max="3" width="50.28515625" customWidth="1"/>
    <col min="4" max="4" width="17.42578125" customWidth="1"/>
    <col min="5" max="5" width="18" bestFit="1" customWidth="1"/>
    <col min="6" max="6" width="19.7109375" bestFit="1" customWidth="1"/>
    <col min="7" max="7" width="19.140625" customWidth="1"/>
    <col min="8" max="8" width="18" bestFit="1" customWidth="1"/>
    <col min="9" max="9" width="17.85546875" bestFit="1" customWidth="1"/>
    <col min="10" max="10" width="2" customWidth="1"/>
  </cols>
  <sheetData>
    <row r="2" spans="2:9" x14ac:dyDescent="0.25">
      <c r="B2" s="546" t="s">
        <v>38</v>
      </c>
      <c r="C2" s="547"/>
      <c r="D2" s="547"/>
      <c r="E2" s="547"/>
      <c r="F2" s="547"/>
      <c r="G2" s="547"/>
      <c r="H2" s="547"/>
      <c r="I2" s="548"/>
    </row>
    <row r="3" spans="2:9" x14ac:dyDescent="0.25">
      <c r="B3" s="549" t="s">
        <v>328</v>
      </c>
      <c r="C3" s="550"/>
      <c r="D3" s="550"/>
      <c r="E3" s="550"/>
      <c r="F3" s="550"/>
      <c r="G3" s="550"/>
      <c r="H3" s="550"/>
      <c r="I3" s="551"/>
    </row>
    <row r="4" spans="2:9" x14ac:dyDescent="0.25">
      <c r="B4" s="549" t="s">
        <v>359</v>
      </c>
      <c r="C4" s="550"/>
      <c r="D4" s="550"/>
      <c r="E4" s="550"/>
      <c r="F4" s="550"/>
      <c r="G4" s="550"/>
      <c r="H4" s="550"/>
      <c r="I4" s="551"/>
    </row>
    <row r="5" spans="2:9" x14ac:dyDescent="0.25">
      <c r="B5" s="502" t="s">
        <v>330</v>
      </c>
      <c r="C5" s="503"/>
      <c r="D5" s="503"/>
      <c r="E5" s="503"/>
      <c r="F5" s="503"/>
      <c r="G5" s="503"/>
      <c r="H5" s="503"/>
      <c r="I5" s="503"/>
    </row>
    <row r="6" spans="2:9" x14ac:dyDescent="0.25">
      <c r="B6" s="552" t="s">
        <v>201</v>
      </c>
      <c r="C6" s="553"/>
      <c r="D6" s="554" t="s">
        <v>331</v>
      </c>
      <c r="E6" s="554"/>
      <c r="F6" s="554"/>
      <c r="G6" s="554"/>
      <c r="H6" s="554"/>
      <c r="I6" s="554" t="s">
        <v>332</v>
      </c>
    </row>
    <row r="7" spans="2:9" ht="24" x14ac:dyDescent="0.25">
      <c r="B7" s="555"/>
      <c r="C7" s="556"/>
      <c r="D7" s="557" t="s">
        <v>333</v>
      </c>
      <c r="E7" s="557" t="s">
        <v>334</v>
      </c>
      <c r="F7" s="557" t="s">
        <v>335</v>
      </c>
      <c r="G7" s="557" t="s">
        <v>336</v>
      </c>
      <c r="H7" s="557" t="s">
        <v>337</v>
      </c>
      <c r="I7" s="554"/>
    </row>
    <row r="8" spans="2:9" x14ac:dyDescent="0.25">
      <c r="B8" s="558"/>
      <c r="C8" s="559"/>
      <c r="D8" s="560">
        <v>1</v>
      </c>
      <c r="E8" s="560">
        <v>2</v>
      </c>
      <c r="F8" s="560" t="s">
        <v>338</v>
      </c>
      <c r="G8" s="560">
        <v>4</v>
      </c>
      <c r="H8" s="560">
        <v>5</v>
      </c>
      <c r="I8" s="560" t="s">
        <v>339</v>
      </c>
    </row>
    <row r="9" spans="2:9" x14ac:dyDescent="0.25">
      <c r="B9" s="561"/>
      <c r="C9" s="562"/>
      <c r="D9" s="563"/>
      <c r="E9" s="563"/>
      <c r="F9" s="563"/>
      <c r="G9" s="563"/>
      <c r="H9" s="563"/>
      <c r="I9" s="563"/>
    </row>
    <row r="10" spans="2:9" x14ac:dyDescent="0.25">
      <c r="B10" s="564" t="s">
        <v>360</v>
      </c>
      <c r="C10" s="565"/>
      <c r="D10" s="566">
        <v>2031054341.8199999</v>
      </c>
      <c r="E10" s="566">
        <v>508333825.8300001</v>
      </c>
      <c r="F10" s="566">
        <v>2539388167.6499996</v>
      </c>
      <c r="G10" s="566">
        <v>1958231607.8600001</v>
      </c>
      <c r="H10" s="566">
        <v>1951692941.5899999</v>
      </c>
      <c r="I10" s="566">
        <v>581156559.78999984</v>
      </c>
    </row>
    <row r="11" spans="2:9" x14ac:dyDescent="0.25">
      <c r="B11" s="567"/>
      <c r="C11" s="568" t="s">
        <v>361</v>
      </c>
      <c r="D11" s="147">
        <v>46476316.039999999</v>
      </c>
      <c r="E11" s="147">
        <v>3582865.04</v>
      </c>
      <c r="F11" s="147">
        <v>50059181.079999998</v>
      </c>
      <c r="G11" s="147">
        <v>35708468.459999993</v>
      </c>
      <c r="H11" s="147">
        <v>34932576.779999994</v>
      </c>
      <c r="I11" s="147">
        <v>14350712.620000005</v>
      </c>
    </row>
    <row r="12" spans="2:9" x14ac:dyDescent="0.25">
      <c r="B12" s="567"/>
      <c r="C12" s="568" t="s">
        <v>362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</row>
    <row r="13" spans="2:9" x14ac:dyDescent="0.25">
      <c r="B13" s="567"/>
      <c r="C13" s="568" t="s">
        <v>363</v>
      </c>
      <c r="D13" s="147">
        <v>714389369.88999999</v>
      </c>
      <c r="E13" s="147">
        <v>97892860.379999951</v>
      </c>
      <c r="F13" s="147">
        <v>812282230.26999998</v>
      </c>
      <c r="G13" s="147">
        <v>609768087.87999988</v>
      </c>
      <c r="H13" s="147">
        <v>606404218.80999994</v>
      </c>
      <c r="I13" s="147">
        <v>202514142.3900001</v>
      </c>
    </row>
    <row r="14" spans="2:9" x14ac:dyDescent="0.25">
      <c r="B14" s="567"/>
      <c r="C14" s="568" t="s">
        <v>364</v>
      </c>
      <c r="D14" s="147">
        <v>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</row>
    <row r="15" spans="2:9" x14ac:dyDescent="0.25">
      <c r="B15" s="567"/>
      <c r="C15" s="568" t="s">
        <v>365</v>
      </c>
      <c r="D15" s="147">
        <v>240931478.37999994</v>
      </c>
      <c r="E15" s="147">
        <v>57180204.850000076</v>
      </c>
      <c r="F15" s="147">
        <v>298111683.23000002</v>
      </c>
      <c r="G15" s="147">
        <v>217486381.85000014</v>
      </c>
      <c r="H15" s="147">
        <v>217289784.97000015</v>
      </c>
      <c r="I15" s="147">
        <v>80625301.379999876</v>
      </c>
    </row>
    <row r="16" spans="2:9" x14ac:dyDescent="0.25">
      <c r="B16" s="567"/>
      <c r="C16" s="568" t="s">
        <v>366</v>
      </c>
      <c r="D16" s="147">
        <v>0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</row>
    <row r="17" spans="2:9" x14ac:dyDescent="0.25">
      <c r="B17" s="567"/>
      <c r="C17" s="568" t="s">
        <v>367</v>
      </c>
      <c r="D17" s="147">
        <v>875889536.97000003</v>
      </c>
      <c r="E17" s="147">
        <v>343449812.84000003</v>
      </c>
      <c r="F17" s="147">
        <v>1219339349.8099999</v>
      </c>
      <c r="G17" s="147">
        <v>963811620</v>
      </c>
      <c r="H17" s="147">
        <v>961753174.48999989</v>
      </c>
      <c r="I17" s="147">
        <v>255527729.80999994</v>
      </c>
    </row>
    <row r="18" spans="2:9" x14ac:dyDescent="0.25">
      <c r="B18" s="567"/>
      <c r="C18" s="568" t="s">
        <v>368</v>
      </c>
      <c r="D18" s="147">
        <v>153367640.53999996</v>
      </c>
      <c r="E18" s="147">
        <v>6228082.7200000007</v>
      </c>
      <c r="F18" s="147">
        <v>159595723.25999996</v>
      </c>
      <c r="G18" s="147">
        <v>131457049.67</v>
      </c>
      <c r="H18" s="147">
        <v>131313186.54000001</v>
      </c>
      <c r="I18" s="147">
        <v>28138673.589999959</v>
      </c>
    </row>
    <row r="19" spans="2:9" x14ac:dyDescent="0.25">
      <c r="B19" s="567"/>
      <c r="C19" s="568"/>
      <c r="D19" s="147"/>
      <c r="E19" s="147"/>
      <c r="F19" s="147"/>
      <c r="G19" s="147"/>
      <c r="H19" s="147"/>
      <c r="I19" s="147"/>
    </row>
    <row r="20" spans="2:9" x14ac:dyDescent="0.25">
      <c r="B20" s="564" t="s">
        <v>369</v>
      </c>
      <c r="C20" s="565"/>
      <c r="D20" s="566">
        <v>3306441477.950007</v>
      </c>
      <c r="E20" s="566">
        <v>482866263.90999955</v>
      </c>
      <c r="F20" s="566">
        <v>3789307741.8600063</v>
      </c>
      <c r="G20" s="566">
        <v>2808855554.6299949</v>
      </c>
      <c r="H20" s="566">
        <v>2721011823.2499952</v>
      </c>
      <c r="I20" s="566">
        <v>980452187.23001063</v>
      </c>
    </row>
    <row r="21" spans="2:9" x14ac:dyDescent="0.25">
      <c r="B21" s="567"/>
      <c r="C21" s="568" t="s">
        <v>370</v>
      </c>
      <c r="D21" s="147">
        <v>5195396.43</v>
      </c>
      <c r="E21" s="147">
        <v>-416628.03000000014</v>
      </c>
      <c r="F21" s="147">
        <v>4778768.3999999994</v>
      </c>
      <c r="G21" s="147">
        <v>3693521.2699999996</v>
      </c>
      <c r="H21" s="147">
        <v>3692080.1999999993</v>
      </c>
      <c r="I21" s="147">
        <v>1085247.1299999999</v>
      </c>
    </row>
    <row r="22" spans="2:9" x14ac:dyDescent="0.25">
      <c r="B22" s="567"/>
      <c r="C22" s="568" t="s">
        <v>371</v>
      </c>
      <c r="D22" s="147">
        <v>2393384707.4800067</v>
      </c>
      <c r="E22" s="147">
        <v>389783521.28999949</v>
      </c>
      <c r="F22" s="147">
        <v>2783168228.7700062</v>
      </c>
      <c r="G22" s="147">
        <v>2030110374.6599956</v>
      </c>
      <c r="H22" s="147">
        <v>1949767606.6799953</v>
      </c>
      <c r="I22" s="147">
        <v>753057854.11001062</v>
      </c>
    </row>
    <row r="23" spans="2:9" x14ac:dyDescent="0.25">
      <c r="B23" s="567"/>
      <c r="C23" s="568" t="s">
        <v>372</v>
      </c>
      <c r="D23" s="147">
        <v>21734262.460000001</v>
      </c>
      <c r="E23" s="147">
        <v>4918323.6699999981</v>
      </c>
      <c r="F23" s="147">
        <v>26652586.129999999</v>
      </c>
      <c r="G23" s="147">
        <v>18651332.529999994</v>
      </c>
      <c r="H23" s="147">
        <v>18561963.189999998</v>
      </c>
      <c r="I23" s="147">
        <v>8001253.6000000052</v>
      </c>
    </row>
    <row r="24" spans="2:9" x14ac:dyDescent="0.25">
      <c r="B24" s="567"/>
      <c r="C24" s="568" t="s">
        <v>373</v>
      </c>
      <c r="D24" s="147">
        <v>237691160.34000009</v>
      </c>
      <c r="E24" s="147">
        <v>116097216.27999997</v>
      </c>
      <c r="F24" s="147">
        <v>353788376.62000006</v>
      </c>
      <c r="G24" s="147">
        <v>269081642.67000008</v>
      </c>
      <c r="H24" s="147">
        <v>268629541.17000002</v>
      </c>
      <c r="I24" s="147">
        <v>84706733.949999988</v>
      </c>
    </row>
    <row r="25" spans="2:9" x14ac:dyDescent="0.25">
      <c r="B25" s="567"/>
      <c r="C25" s="568" t="s">
        <v>374</v>
      </c>
      <c r="D25" s="147">
        <v>7483200.5500000007</v>
      </c>
      <c r="E25" s="147">
        <v>-709639.39999999991</v>
      </c>
      <c r="F25" s="147">
        <v>6773561.1500000004</v>
      </c>
      <c r="G25" s="147">
        <v>5099260.8100000024</v>
      </c>
      <c r="H25" s="147">
        <v>5097770.3300000019</v>
      </c>
      <c r="I25" s="147">
        <v>1674300.339999998</v>
      </c>
    </row>
    <row r="26" spans="2:9" x14ac:dyDescent="0.25">
      <c r="B26" s="567"/>
      <c r="C26" s="568" t="s">
        <v>375</v>
      </c>
      <c r="D26" s="147">
        <v>617383915.11000001</v>
      </c>
      <c r="E26" s="147">
        <v>-35088798.94000002</v>
      </c>
      <c r="F26" s="147">
        <v>582295116.16999996</v>
      </c>
      <c r="G26" s="147">
        <v>463234621.48999995</v>
      </c>
      <c r="H26" s="147">
        <v>456296694.15999979</v>
      </c>
      <c r="I26" s="147">
        <v>119060494.68000001</v>
      </c>
    </row>
    <row r="27" spans="2:9" x14ac:dyDescent="0.25">
      <c r="B27" s="567"/>
      <c r="C27" s="568" t="s">
        <v>376</v>
      </c>
      <c r="D27" s="147">
        <v>23568835.579999994</v>
      </c>
      <c r="E27" s="147">
        <v>8282269.0399999972</v>
      </c>
      <c r="F27" s="147">
        <v>31851104.61999999</v>
      </c>
      <c r="G27" s="147">
        <v>18984801.199999999</v>
      </c>
      <c r="H27" s="147">
        <v>18966167.52</v>
      </c>
      <c r="I27" s="147">
        <v>12866303.419999991</v>
      </c>
    </row>
    <row r="28" spans="2:9" x14ac:dyDescent="0.25">
      <c r="B28" s="567"/>
      <c r="C28" s="568"/>
      <c r="D28" s="569"/>
      <c r="E28" s="569"/>
      <c r="F28" s="569"/>
      <c r="G28" s="569"/>
      <c r="H28" s="569"/>
      <c r="I28" s="569"/>
    </row>
    <row r="29" spans="2:9" x14ac:dyDescent="0.25">
      <c r="B29" s="564" t="s">
        <v>377</v>
      </c>
      <c r="C29" s="565"/>
      <c r="D29" s="570">
        <v>103116378.92</v>
      </c>
      <c r="E29" s="570">
        <v>5041298.8399999961</v>
      </c>
      <c r="F29" s="570">
        <v>108157677.75999999</v>
      </c>
      <c r="G29" s="570">
        <v>82238712.38000001</v>
      </c>
      <c r="H29" s="570">
        <v>81965839.260000005</v>
      </c>
      <c r="I29" s="570">
        <v>25918965.379999992</v>
      </c>
    </row>
    <row r="30" spans="2:9" x14ac:dyDescent="0.25">
      <c r="B30" s="567"/>
      <c r="C30" s="568" t="s">
        <v>378</v>
      </c>
      <c r="D30" s="147">
        <v>33544470.570000004</v>
      </c>
      <c r="E30" s="147">
        <v>5017645.1199999982</v>
      </c>
      <c r="F30" s="147">
        <v>38562115.690000005</v>
      </c>
      <c r="G30" s="147">
        <v>25646029.160000004</v>
      </c>
      <c r="H30" s="147">
        <v>25535476.900000002</v>
      </c>
      <c r="I30" s="147">
        <v>12916086.530000001</v>
      </c>
    </row>
    <row r="31" spans="2:9" x14ac:dyDescent="0.25">
      <c r="B31" s="567"/>
      <c r="C31" s="568" t="s">
        <v>379</v>
      </c>
      <c r="D31" s="147">
        <v>0</v>
      </c>
      <c r="E31" s="147">
        <v>0</v>
      </c>
      <c r="F31" s="147">
        <v>0</v>
      </c>
      <c r="G31" s="147">
        <v>0</v>
      </c>
      <c r="H31" s="147">
        <v>0</v>
      </c>
      <c r="I31" s="147">
        <v>0</v>
      </c>
    </row>
    <row r="32" spans="2:9" x14ac:dyDescent="0.25">
      <c r="B32" s="567"/>
      <c r="C32" s="568" t="s">
        <v>380</v>
      </c>
      <c r="D32" s="147">
        <v>0</v>
      </c>
      <c r="E32" s="147">
        <v>0</v>
      </c>
      <c r="F32" s="147">
        <v>0</v>
      </c>
      <c r="G32" s="147">
        <v>0</v>
      </c>
      <c r="H32" s="147">
        <v>0</v>
      </c>
      <c r="I32" s="147">
        <v>0</v>
      </c>
    </row>
    <row r="33" spans="2:9" x14ac:dyDescent="0.25">
      <c r="B33" s="567"/>
      <c r="C33" s="568" t="s">
        <v>381</v>
      </c>
      <c r="D33" s="147">
        <v>0</v>
      </c>
      <c r="E33" s="147">
        <v>0</v>
      </c>
      <c r="F33" s="147">
        <v>0</v>
      </c>
      <c r="G33" s="147">
        <v>0</v>
      </c>
      <c r="H33" s="147">
        <v>0</v>
      </c>
      <c r="I33" s="147">
        <v>0</v>
      </c>
    </row>
    <row r="34" spans="2:9" x14ac:dyDescent="0.25">
      <c r="B34" s="567"/>
      <c r="C34" s="568" t="s">
        <v>382</v>
      </c>
      <c r="D34" s="147">
        <v>0</v>
      </c>
      <c r="E34" s="147">
        <v>0</v>
      </c>
      <c r="F34" s="147">
        <v>0</v>
      </c>
      <c r="G34" s="147">
        <v>0</v>
      </c>
      <c r="H34" s="147">
        <v>0</v>
      </c>
      <c r="I34" s="147">
        <v>0</v>
      </c>
    </row>
    <row r="35" spans="2:9" x14ac:dyDescent="0.25">
      <c r="B35" s="567"/>
      <c r="C35" s="568" t="s">
        <v>383</v>
      </c>
      <c r="D35" s="147">
        <v>0</v>
      </c>
      <c r="E35" s="147">
        <v>0</v>
      </c>
      <c r="F35" s="147">
        <v>0</v>
      </c>
      <c r="G35" s="147">
        <v>0</v>
      </c>
      <c r="H35" s="147">
        <v>0</v>
      </c>
      <c r="I35" s="147">
        <v>0</v>
      </c>
    </row>
    <row r="36" spans="2:9" x14ac:dyDescent="0.25">
      <c r="B36" s="567"/>
      <c r="C36" s="568" t="s">
        <v>384</v>
      </c>
      <c r="D36" s="147">
        <v>2123939.8399999999</v>
      </c>
      <c r="E36" s="147">
        <v>-145133.10999999993</v>
      </c>
      <c r="F36" s="147">
        <v>1978806.73</v>
      </c>
      <c r="G36" s="147">
        <v>1518525.98</v>
      </c>
      <c r="H36" s="147">
        <v>1515554.87</v>
      </c>
      <c r="I36" s="147">
        <v>460280.75</v>
      </c>
    </row>
    <row r="37" spans="2:9" x14ac:dyDescent="0.25">
      <c r="B37" s="567"/>
      <c r="C37" s="568" t="s">
        <v>385</v>
      </c>
      <c r="D37" s="147">
        <v>32838509.830000002</v>
      </c>
      <c r="E37" s="147">
        <v>2475655.569999998</v>
      </c>
      <c r="F37" s="147">
        <v>35314165.399999999</v>
      </c>
      <c r="G37" s="147">
        <v>28954491.710000001</v>
      </c>
      <c r="H37" s="147">
        <v>28946094.859999999</v>
      </c>
      <c r="I37" s="147">
        <v>6359673.6899999976</v>
      </c>
    </row>
    <row r="38" spans="2:9" x14ac:dyDescent="0.25">
      <c r="B38" s="567"/>
      <c r="C38" s="568" t="s">
        <v>386</v>
      </c>
      <c r="D38" s="147">
        <v>34609458.679999992</v>
      </c>
      <c r="E38" s="147">
        <v>-2306868.7400000007</v>
      </c>
      <c r="F38" s="147">
        <v>32302589.93999999</v>
      </c>
      <c r="G38" s="147">
        <v>26119665.529999997</v>
      </c>
      <c r="H38" s="147">
        <v>25968712.629999999</v>
      </c>
      <c r="I38" s="147">
        <v>6182924.4099999927</v>
      </c>
    </row>
    <row r="39" spans="2:9" x14ac:dyDescent="0.25">
      <c r="B39" s="567"/>
      <c r="C39" s="568"/>
      <c r="D39" s="569"/>
      <c r="E39" s="569"/>
      <c r="F39" s="569"/>
      <c r="G39" s="569"/>
      <c r="H39" s="569"/>
      <c r="I39" s="569"/>
    </row>
    <row r="40" spans="2:9" x14ac:dyDescent="0.25">
      <c r="B40" s="564" t="s">
        <v>387</v>
      </c>
      <c r="C40" s="565"/>
      <c r="D40" s="152">
        <v>372443264.84000003</v>
      </c>
      <c r="E40" s="152">
        <v>401493635.55000007</v>
      </c>
      <c r="F40" s="152">
        <v>773936900.3900001</v>
      </c>
      <c r="G40" s="152">
        <v>717007113.23000002</v>
      </c>
      <c r="H40" s="152">
        <v>648866148.83000004</v>
      </c>
      <c r="I40" s="152">
        <v>56929787.160000086</v>
      </c>
    </row>
    <row r="41" spans="2:9" ht="24" x14ac:dyDescent="0.25">
      <c r="B41" s="567"/>
      <c r="C41" s="568" t="s">
        <v>388</v>
      </c>
      <c r="D41" s="147">
        <v>208543264.84000003</v>
      </c>
      <c r="E41" s="147">
        <v>42353946.830000028</v>
      </c>
      <c r="F41" s="147">
        <v>250897211.67000008</v>
      </c>
      <c r="G41" s="147">
        <v>218309589.26000002</v>
      </c>
      <c r="H41" s="147">
        <v>218309589.26000002</v>
      </c>
      <c r="I41" s="147">
        <v>32587622.410000056</v>
      </c>
    </row>
    <row r="42" spans="2:9" ht="24" x14ac:dyDescent="0.25">
      <c r="B42" s="567"/>
      <c r="C42" s="568" t="s">
        <v>389</v>
      </c>
      <c r="D42" s="147">
        <v>163900000</v>
      </c>
      <c r="E42" s="147">
        <v>13404517.68</v>
      </c>
      <c r="F42" s="147">
        <v>177304517.68000001</v>
      </c>
      <c r="G42" s="147">
        <v>153303497.60999998</v>
      </c>
      <c r="H42" s="147">
        <v>153303497.60999998</v>
      </c>
      <c r="I42" s="147">
        <v>24001020.070000023</v>
      </c>
    </row>
    <row r="43" spans="2:9" x14ac:dyDescent="0.25">
      <c r="B43" s="567"/>
      <c r="C43" s="568" t="s">
        <v>390</v>
      </c>
      <c r="D43" s="147">
        <v>0</v>
      </c>
      <c r="E43" s="147">
        <v>0</v>
      </c>
      <c r="F43" s="147">
        <v>0</v>
      </c>
      <c r="G43" s="147">
        <v>0</v>
      </c>
      <c r="H43" s="147">
        <v>0</v>
      </c>
      <c r="I43" s="147">
        <v>0</v>
      </c>
    </row>
    <row r="44" spans="2:9" x14ac:dyDescent="0.25">
      <c r="B44" s="567"/>
      <c r="C44" s="568" t="s">
        <v>391</v>
      </c>
      <c r="D44" s="147">
        <v>0</v>
      </c>
      <c r="E44" s="147">
        <v>345735171.04000002</v>
      </c>
      <c r="F44" s="147">
        <v>345735171.04000002</v>
      </c>
      <c r="G44" s="147">
        <v>345394026.36000001</v>
      </c>
      <c r="H44" s="147">
        <v>277253061.96000004</v>
      </c>
      <c r="I44" s="147">
        <v>341144.68000000715</v>
      </c>
    </row>
    <row r="45" spans="2:9" x14ac:dyDescent="0.25">
      <c r="B45" s="567"/>
      <c r="C45" s="568"/>
      <c r="D45" s="569"/>
      <c r="E45" s="569"/>
      <c r="F45" s="569"/>
      <c r="G45" s="569"/>
      <c r="H45" s="569"/>
      <c r="I45" s="569"/>
    </row>
    <row r="46" spans="2:9" x14ac:dyDescent="0.25">
      <c r="B46" s="571"/>
      <c r="C46" s="572" t="s">
        <v>354</v>
      </c>
      <c r="D46" s="573">
        <v>5813055463.5300074</v>
      </c>
      <c r="E46" s="573">
        <v>1397735024.1299996</v>
      </c>
      <c r="F46" s="573">
        <v>7210790487.6600065</v>
      </c>
      <c r="G46" s="573">
        <v>5566332988.0999947</v>
      </c>
      <c r="H46" s="573">
        <v>5403536752.9299955</v>
      </c>
      <c r="I46" s="573">
        <v>1644457499.5600104</v>
      </c>
    </row>
    <row r="47" spans="2:9" x14ac:dyDescent="0.25">
      <c r="B47" s="341" t="s">
        <v>243</v>
      </c>
      <c r="D47" s="532"/>
      <c r="E47" s="532"/>
      <c r="F47" s="532"/>
      <c r="G47" s="532"/>
      <c r="H47" s="532"/>
      <c r="I47" s="532"/>
    </row>
  </sheetData>
  <mergeCells count="11">
    <mergeCell ref="B10:C10"/>
    <mergeCell ref="B20:C20"/>
    <mergeCell ref="B29:C29"/>
    <mergeCell ref="B40:C40"/>
    <mergeCell ref="B2:I2"/>
    <mergeCell ref="B3:I3"/>
    <mergeCell ref="B4:I4"/>
    <mergeCell ref="B5:I5"/>
    <mergeCell ref="B6:C8"/>
    <mergeCell ref="D6:H6"/>
    <mergeCell ref="I6:I7"/>
  </mergeCells>
  <pageMargins left="0.70866141732283472" right="0.70866141732283472" top="0.74803149606299213" bottom="0.74803149606299213" header="0.31496062992125984" footer="0.31496062992125984"/>
  <pageSetup scale="72"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rgb="FFFF0000"/>
    <pageSetUpPr fitToPage="1"/>
  </sheetPr>
  <dimension ref="C1:T99"/>
  <sheetViews>
    <sheetView showGridLines="0" topLeftCell="A34" zoomScale="80" zoomScaleNormal="80" workbookViewId="0">
      <selection activeCell="K90" sqref="K90"/>
    </sheetView>
  </sheetViews>
  <sheetFormatPr baseColWidth="10" defaultColWidth="11.42578125" defaultRowHeight="12" x14ac:dyDescent="0.2"/>
  <cols>
    <col min="1" max="2" width="3.7109375" style="128" customWidth="1"/>
    <col min="3" max="6" width="1.7109375" style="128" customWidth="1"/>
    <col min="7" max="7" width="26.85546875" style="128" customWidth="1"/>
    <col min="8" max="8" width="18.42578125" style="128" customWidth="1"/>
    <col min="9" max="9" width="82" style="128" customWidth="1"/>
    <col min="10" max="10" width="22.42578125" style="129" customWidth="1"/>
    <col min="11" max="11" width="22.140625" style="128" customWidth="1"/>
    <col min="12" max="12" width="22" style="128" customWidth="1"/>
    <col min="13" max="13" width="18.42578125" style="128" bestFit="1" customWidth="1"/>
    <col min="14" max="14" width="20" style="128" bestFit="1" customWidth="1"/>
    <col min="15" max="15" width="17" style="128" bestFit="1" customWidth="1"/>
    <col min="16" max="16" width="18.140625" style="128" customWidth="1"/>
    <col min="17" max="17" width="14.5703125" style="128" bestFit="1" customWidth="1"/>
    <col min="18" max="18" width="13.42578125" style="128" bestFit="1" customWidth="1"/>
    <col min="19" max="16384" width="11.42578125" style="128"/>
  </cols>
  <sheetData>
    <row r="1" spans="3:15" ht="81" customHeight="1" x14ac:dyDescent="0.2">
      <c r="C1" s="457"/>
      <c r="D1" s="457"/>
      <c r="E1" s="457"/>
      <c r="F1" s="457"/>
      <c r="G1" s="457"/>
      <c r="H1" s="457"/>
      <c r="I1" s="457"/>
      <c r="J1" s="457"/>
      <c r="K1" s="457"/>
    </row>
    <row r="2" spans="3:15" ht="20.25" x14ac:dyDescent="0.3">
      <c r="C2" s="458" t="s">
        <v>38</v>
      </c>
      <c r="D2" s="459"/>
      <c r="E2" s="459"/>
      <c r="F2" s="459"/>
      <c r="G2" s="459"/>
      <c r="H2" s="459"/>
      <c r="I2" s="459"/>
      <c r="J2" s="459"/>
      <c r="K2" s="460"/>
    </row>
    <row r="3" spans="3:15" ht="18" x14ac:dyDescent="0.2">
      <c r="C3" s="461" t="s">
        <v>246</v>
      </c>
      <c r="D3" s="462"/>
      <c r="E3" s="462"/>
      <c r="F3" s="462"/>
      <c r="G3" s="462"/>
      <c r="H3" s="462"/>
      <c r="I3" s="462"/>
      <c r="J3" s="462"/>
      <c r="K3" s="463"/>
    </row>
    <row r="4" spans="3:15" ht="15.75" x14ac:dyDescent="0.2">
      <c r="C4" s="464" t="s">
        <v>270</v>
      </c>
      <c r="D4" s="465"/>
      <c r="E4" s="465"/>
      <c r="F4" s="465"/>
      <c r="G4" s="465"/>
      <c r="H4" s="465"/>
      <c r="I4" s="465"/>
      <c r="J4" s="465"/>
      <c r="K4" s="466"/>
    </row>
    <row r="5" spans="3:15" ht="9.75" customHeight="1" x14ac:dyDescent="0.2"/>
    <row r="6" spans="3:15" s="130" customFormat="1" ht="12" customHeight="1" x14ac:dyDescent="0.2">
      <c r="C6" s="467" t="s">
        <v>247</v>
      </c>
      <c r="D6" s="468"/>
      <c r="E6" s="468"/>
      <c r="F6" s="468"/>
      <c r="G6" s="469"/>
      <c r="H6" s="473" t="s">
        <v>248</v>
      </c>
      <c r="I6" s="473" t="s">
        <v>249</v>
      </c>
      <c r="J6" s="473" t="s">
        <v>250</v>
      </c>
      <c r="K6" s="473" t="s">
        <v>251</v>
      </c>
    </row>
    <row r="7" spans="3:15" s="130" customFormat="1" ht="15" customHeight="1" x14ac:dyDescent="0.2">
      <c r="C7" s="470"/>
      <c r="D7" s="471"/>
      <c r="E7" s="471"/>
      <c r="F7" s="471"/>
      <c r="G7" s="472"/>
      <c r="H7" s="474"/>
      <c r="I7" s="474"/>
      <c r="J7" s="474"/>
      <c r="K7" s="474"/>
    </row>
    <row r="8" spans="3:15" s="131" customFormat="1" ht="17.25" customHeight="1" x14ac:dyDescent="0.25">
      <c r="C8" s="470"/>
      <c r="D8" s="471"/>
      <c r="E8" s="471"/>
      <c r="F8" s="471"/>
      <c r="G8" s="472"/>
      <c r="H8" s="475"/>
      <c r="I8" s="475"/>
      <c r="J8" s="475"/>
      <c r="K8" s="475"/>
    </row>
    <row r="9" spans="3:15" ht="6" customHeight="1" x14ac:dyDescent="0.2">
      <c r="C9" s="132"/>
      <c r="D9" s="133"/>
      <c r="E9" s="133"/>
      <c r="F9" s="133"/>
      <c r="G9" s="134"/>
      <c r="H9" s="132"/>
      <c r="I9" s="135"/>
      <c r="J9" s="136"/>
      <c r="K9" s="135"/>
    </row>
    <row r="10" spans="3:15" x14ac:dyDescent="0.2">
      <c r="C10" s="137" t="s">
        <v>252</v>
      </c>
      <c r="D10" s="138"/>
      <c r="E10" s="138"/>
      <c r="F10" s="138"/>
      <c r="G10" s="139"/>
      <c r="H10" s="140"/>
      <c r="I10" s="141"/>
      <c r="J10" s="142"/>
      <c r="K10" s="141"/>
    </row>
    <row r="11" spans="3:15" ht="6" customHeight="1" x14ac:dyDescent="0.2">
      <c r="C11" s="140"/>
      <c r="D11" s="138"/>
      <c r="E11" s="138"/>
      <c r="F11" s="138"/>
      <c r="G11" s="139"/>
      <c r="H11" s="140"/>
      <c r="I11" s="141"/>
      <c r="J11" s="142"/>
      <c r="K11" s="141"/>
    </row>
    <row r="12" spans="3:15" x14ac:dyDescent="0.2">
      <c r="C12" s="140"/>
      <c r="D12" s="138"/>
      <c r="E12" s="143" t="s">
        <v>253</v>
      </c>
      <c r="F12" s="138"/>
      <c r="G12" s="139"/>
      <c r="I12" s="141"/>
      <c r="J12" s="144"/>
      <c r="K12" s="141"/>
      <c r="M12" s="145"/>
      <c r="O12" s="145"/>
    </row>
    <row r="13" spans="3:15" ht="6" customHeight="1" x14ac:dyDescent="0.2">
      <c r="C13" s="140"/>
      <c r="D13" s="138"/>
      <c r="E13" s="138"/>
      <c r="F13" s="138"/>
      <c r="G13" s="139"/>
      <c r="H13" s="140"/>
      <c r="I13" s="141"/>
      <c r="J13" s="142"/>
      <c r="K13" s="141"/>
    </row>
    <row r="14" spans="3:15" ht="6" customHeight="1" x14ac:dyDescent="0.2">
      <c r="C14" s="140"/>
      <c r="D14" s="138"/>
      <c r="E14" s="138"/>
      <c r="F14" s="138"/>
      <c r="G14" s="139"/>
      <c r="H14" s="140"/>
      <c r="I14" s="141"/>
      <c r="J14" s="142"/>
      <c r="K14" s="141"/>
    </row>
    <row r="15" spans="3:15" x14ac:dyDescent="0.2">
      <c r="C15" s="140"/>
      <c r="D15" s="138" t="s">
        <v>254</v>
      </c>
      <c r="E15" s="138"/>
      <c r="F15" s="138"/>
      <c r="G15" s="139"/>
      <c r="H15" s="140"/>
      <c r="I15" s="141"/>
      <c r="J15" s="142"/>
      <c r="K15" s="141"/>
    </row>
    <row r="16" spans="3:15" ht="6" customHeight="1" x14ac:dyDescent="0.2">
      <c r="C16" s="140"/>
      <c r="D16" s="138"/>
      <c r="E16" s="138"/>
      <c r="F16" s="138"/>
      <c r="G16" s="139"/>
      <c r="H16" s="140"/>
      <c r="I16" s="141"/>
      <c r="J16" s="195"/>
      <c r="K16" s="195"/>
    </row>
    <row r="17" spans="3:17" x14ac:dyDescent="0.2">
      <c r="C17" s="140"/>
      <c r="D17" s="138"/>
      <c r="E17" s="138" t="s">
        <v>255</v>
      </c>
      <c r="F17" s="138"/>
      <c r="G17" s="139"/>
      <c r="H17" s="140" t="s">
        <v>256</v>
      </c>
      <c r="I17" s="146" t="s">
        <v>257</v>
      </c>
      <c r="J17" s="195">
        <v>81044708.700000003</v>
      </c>
      <c r="K17" s="195">
        <v>7896049.9500000002</v>
      </c>
      <c r="M17" s="145"/>
      <c r="O17" s="148"/>
      <c r="P17" s="149"/>
    </row>
    <row r="18" spans="3:17" x14ac:dyDescent="0.2">
      <c r="C18" s="140"/>
      <c r="D18" s="138"/>
      <c r="E18" s="138"/>
      <c r="F18" s="138"/>
      <c r="G18" s="139"/>
      <c r="H18" s="140"/>
      <c r="I18" s="146"/>
      <c r="J18" s="195"/>
      <c r="K18" s="195"/>
      <c r="M18" s="145"/>
      <c r="O18" s="148"/>
      <c r="P18" s="149"/>
    </row>
    <row r="19" spans="3:17" x14ac:dyDescent="0.2">
      <c r="C19" s="140"/>
      <c r="D19" s="138"/>
      <c r="E19" s="138"/>
      <c r="F19" s="138"/>
      <c r="G19" s="139"/>
      <c r="H19" s="140"/>
      <c r="I19" s="146" t="s">
        <v>258</v>
      </c>
      <c r="J19" s="195"/>
      <c r="K19" s="195"/>
      <c r="O19" s="148"/>
      <c r="P19" s="149"/>
    </row>
    <row r="20" spans="3:17" x14ac:dyDescent="0.2">
      <c r="C20" s="140"/>
      <c r="D20" s="138"/>
      <c r="E20" s="138"/>
      <c r="F20" s="138"/>
      <c r="G20" s="139"/>
      <c r="H20" s="140" t="s">
        <v>256</v>
      </c>
      <c r="I20" s="146" t="s">
        <v>271</v>
      </c>
      <c r="J20" s="195">
        <v>38217909.479999997</v>
      </c>
      <c r="K20" s="195">
        <v>6859355.5</v>
      </c>
      <c r="O20" s="148"/>
      <c r="P20" s="149"/>
    </row>
    <row r="21" spans="3:17" x14ac:dyDescent="0.2">
      <c r="C21" s="140"/>
      <c r="D21" s="138"/>
      <c r="E21" s="138"/>
      <c r="F21" s="138"/>
      <c r="G21" s="139"/>
      <c r="H21" s="140"/>
      <c r="I21" s="146" t="s">
        <v>258</v>
      </c>
      <c r="J21" s="195"/>
      <c r="K21" s="195"/>
      <c r="M21" s="145"/>
      <c r="O21" s="148"/>
      <c r="P21" s="149"/>
    </row>
    <row r="22" spans="3:17" x14ac:dyDescent="0.2">
      <c r="C22" s="140"/>
      <c r="D22" s="138"/>
      <c r="E22" s="138"/>
      <c r="F22" s="138"/>
      <c r="G22" s="139"/>
      <c r="H22" s="140" t="s">
        <v>256</v>
      </c>
      <c r="I22" s="146" t="s">
        <v>272</v>
      </c>
      <c r="J22" s="195">
        <v>0</v>
      </c>
      <c r="K22" s="195">
        <v>1565646</v>
      </c>
      <c r="M22" s="145"/>
      <c r="O22" s="148"/>
      <c r="P22" s="149"/>
    </row>
    <row r="23" spans="3:17" x14ac:dyDescent="0.2">
      <c r="C23" s="140"/>
      <c r="D23" s="138"/>
      <c r="E23" s="138"/>
      <c r="F23" s="138"/>
      <c r="G23" s="139"/>
      <c r="H23" s="140"/>
      <c r="I23" s="146" t="s">
        <v>258</v>
      </c>
      <c r="J23" s="195"/>
      <c r="K23" s="195"/>
      <c r="M23" s="145"/>
      <c r="O23" s="148"/>
      <c r="P23" s="149"/>
    </row>
    <row r="24" spans="3:17" x14ac:dyDescent="0.2">
      <c r="C24" s="140"/>
      <c r="D24" s="138"/>
      <c r="E24" s="138"/>
      <c r="F24" s="138"/>
      <c r="G24" s="139"/>
      <c r="H24" s="140" t="s">
        <v>256</v>
      </c>
      <c r="I24" s="146" t="s">
        <v>273</v>
      </c>
      <c r="J24" s="195">
        <v>14077320.91</v>
      </c>
      <c r="K24" s="195">
        <v>0</v>
      </c>
      <c r="L24" s="145"/>
      <c r="M24" s="145"/>
      <c r="N24" s="149"/>
      <c r="O24" s="148"/>
      <c r="P24" s="172"/>
      <c r="Q24" s="149"/>
    </row>
    <row r="25" spans="3:17" x14ac:dyDescent="0.2">
      <c r="C25" s="140"/>
      <c r="D25" s="138"/>
      <c r="E25" s="138"/>
      <c r="F25" s="138"/>
      <c r="G25" s="139"/>
      <c r="H25" s="140"/>
      <c r="I25" s="146" t="s">
        <v>258</v>
      </c>
      <c r="J25" s="195"/>
      <c r="K25" s="195"/>
      <c r="M25" s="145"/>
      <c r="O25" s="148"/>
      <c r="P25" s="172"/>
    </row>
    <row r="26" spans="3:17" x14ac:dyDescent="0.2">
      <c r="C26" s="140"/>
      <c r="D26" s="138"/>
      <c r="E26" s="138"/>
      <c r="F26" s="138"/>
      <c r="G26" s="139"/>
      <c r="H26" s="140" t="s">
        <v>256</v>
      </c>
      <c r="I26" s="146" t="s">
        <v>274</v>
      </c>
      <c r="J26" s="195">
        <v>15789475.299999999</v>
      </c>
      <c r="K26" s="195">
        <v>0</v>
      </c>
      <c r="M26" s="145"/>
      <c r="N26" s="149"/>
      <c r="O26" s="148"/>
      <c r="P26" s="172"/>
      <c r="Q26" s="149"/>
    </row>
    <row r="27" spans="3:17" x14ac:dyDescent="0.2">
      <c r="C27" s="140"/>
      <c r="D27" s="138"/>
      <c r="E27" s="138"/>
      <c r="F27" s="138"/>
      <c r="G27" s="139"/>
      <c r="H27" s="140"/>
      <c r="I27" s="146" t="s">
        <v>258</v>
      </c>
      <c r="J27" s="195"/>
      <c r="K27" s="195"/>
      <c r="M27" s="145"/>
      <c r="O27" s="148"/>
      <c r="P27" s="172"/>
    </row>
    <row r="28" spans="3:17" x14ac:dyDescent="0.2">
      <c r="C28" s="140"/>
      <c r="D28" s="138"/>
      <c r="E28" s="138"/>
      <c r="F28" s="138"/>
      <c r="G28" s="139"/>
      <c r="H28" s="140" t="s">
        <v>256</v>
      </c>
      <c r="I28" s="146" t="s">
        <v>275</v>
      </c>
      <c r="J28" s="195">
        <v>4792422.3100000005</v>
      </c>
      <c r="K28" s="195">
        <v>0</v>
      </c>
      <c r="M28" s="145"/>
      <c r="O28" s="148"/>
      <c r="P28" s="172"/>
    </row>
    <row r="29" spans="3:17" x14ac:dyDescent="0.2">
      <c r="C29" s="140"/>
      <c r="D29" s="138"/>
      <c r="E29" s="138"/>
      <c r="F29" s="138"/>
      <c r="G29" s="139"/>
      <c r="H29" s="140"/>
      <c r="I29" s="146"/>
      <c r="J29" s="195"/>
      <c r="K29" s="195"/>
      <c r="M29" s="145"/>
      <c r="O29" s="148"/>
      <c r="P29" s="172"/>
    </row>
    <row r="30" spans="3:17" x14ac:dyDescent="0.2">
      <c r="C30" s="140"/>
      <c r="D30" s="138"/>
      <c r="E30" s="138"/>
      <c r="F30" s="138"/>
      <c r="G30" s="139"/>
      <c r="H30" s="140" t="s">
        <v>256</v>
      </c>
      <c r="I30" s="146" t="s">
        <v>244</v>
      </c>
      <c r="J30" s="195">
        <v>7802007</v>
      </c>
      <c r="K30" s="195">
        <v>0</v>
      </c>
      <c r="M30" s="145"/>
      <c r="N30" s="149"/>
      <c r="O30" s="148"/>
      <c r="P30" s="172"/>
      <c r="Q30" s="149"/>
    </row>
    <row r="31" spans="3:17" x14ac:dyDescent="0.2">
      <c r="C31" s="140"/>
      <c r="D31" s="138"/>
      <c r="E31" s="138"/>
      <c r="F31" s="138"/>
      <c r="G31" s="139"/>
      <c r="H31" s="140"/>
      <c r="I31" s="146"/>
      <c r="J31" s="195"/>
      <c r="K31" s="195"/>
      <c r="M31" s="145"/>
      <c r="N31" s="149"/>
      <c r="O31" s="148"/>
      <c r="P31" s="172"/>
      <c r="Q31" s="149"/>
    </row>
    <row r="32" spans="3:17" x14ac:dyDescent="0.2">
      <c r="C32" s="140"/>
      <c r="D32" s="138"/>
      <c r="E32" s="138"/>
      <c r="F32" s="138"/>
      <c r="G32" s="139"/>
      <c r="H32" s="140" t="s">
        <v>256</v>
      </c>
      <c r="I32" s="146" t="s">
        <v>245</v>
      </c>
      <c r="J32" s="195">
        <v>31998648</v>
      </c>
      <c r="K32" s="195">
        <v>0</v>
      </c>
      <c r="M32" s="145"/>
      <c r="O32" s="148"/>
      <c r="P32" s="149"/>
    </row>
    <row r="33" spans="3:20" x14ac:dyDescent="0.2">
      <c r="C33" s="140"/>
      <c r="D33" s="138"/>
      <c r="E33" s="138"/>
      <c r="F33" s="138"/>
      <c r="G33" s="139"/>
      <c r="H33" s="140"/>
      <c r="I33" s="146"/>
      <c r="J33" s="195"/>
      <c r="K33" s="195"/>
      <c r="M33" s="145"/>
      <c r="O33" s="148"/>
      <c r="P33" s="149"/>
    </row>
    <row r="34" spans="3:20" x14ac:dyDescent="0.2">
      <c r="C34" s="140"/>
      <c r="D34" s="138"/>
      <c r="E34" s="138"/>
      <c r="F34" s="138"/>
      <c r="G34" s="139"/>
      <c r="H34" s="140"/>
      <c r="I34" s="146"/>
      <c r="J34" s="142"/>
      <c r="K34" s="147"/>
      <c r="M34" s="145"/>
      <c r="O34" s="148"/>
      <c r="P34" s="149"/>
    </row>
    <row r="35" spans="3:20" ht="6" customHeight="1" x14ac:dyDescent="0.2">
      <c r="C35" s="140"/>
      <c r="D35" s="138"/>
      <c r="E35" s="138"/>
      <c r="F35" s="138"/>
      <c r="G35" s="139"/>
      <c r="H35" s="140"/>
      <c r="I35" s="141"/>
      <c r="J35" s="142"/>
      <c r="K35" s="141"/>
    </row>
    <row r="36" spans="3:20" x14ac:dyDescent="0.2">
      <c r="C36" s="140"/>
      <c r="D36" s="138"/>
      <c r="E36" s="138" t="s">
        <v>259</v>
      </c>
      <c r="F36" s="138"/>
      <c r="G36" s="139"/>
      <c r="H36" s="140"/>
      <c r="I36" s="141"/>
      <c r="J36" s="142"/>
      <c r="K36" s="141"/>
    </row>
    <row r="37" spans="3:20" x14ac:dyDescent="0.2">
      <c r="C37" s="140"/>
      <c r="D37" s="138"/>
      <c r="E37" s="138" t="s">
        <v>260</v>
      </c>
      <c r="F37" s="138"/>
      <c r="G37" s="139"/>
      <c r="H37" s="140"/>
      <c r="I37" s="141"/>
      <c r="J37" s="142"/>
      <c r="K37" s="141"/>
    </row>
    <row r="38" spans="3:20" ht="6" customHeight="1" x14ac:dyDescent="0.2">
      <c r="C38" s="140"/>
      <c r="D38" s="138"/>
      <c r="E38" s="138"/>
      <c r="F38" s="138"/>
      <c r="G38" s="139"/>
      <c r="H38" s="140"/>
      <c r="I38" s="141"/>
      <c r="J38" s="142"/>
      <c r="K38" s="141"/>
    </row>
    <row r="39" spans="3:20" x14ac:dyDescent="0.2">
      <c r="C39" s="140"/>
      <c r="D39" s="138" t="s">
        <v>261</v>
      </c>
      <c r="E39" s="138"/>
      <c r="F39" s="138"/>
      <c r="G39" s="139"/>
      <c r="H39" s="140"/>
      <c r="I39" s="141"/>
      <c r="J39" s="142"/>
      <c r="K39" s="141"/>
    </row>
    <row r="40" spans="3:20" ht="6" customHeight="1" x14ac:dyDescent="0.2">
      <c r="C40" s="140"/>
      <c r="D40" s="138"/>
      <c r="E40" s="138"/>
      <c r="F40" s="138"/>
      <c r="G40" s="139"/>
      <c r="H40" s="140"/>
      <c r="I40" s="141"/>
      <c r="J40" s="142"/>
      <c r="K40" s="141"/>
    </row>
    <row r="41" spans="3:20" x14ac:dyDescent="0.2">
      <c r="C41" s="140"/>
      <c r="D41" s="138"/>
      <c r="E41" s="138" t="s">
        <v>262</v>
      </c>
      <c r="F41" s="138"/>
      <c r="G41" s="139"/>
      <c r="H41" s="140"/>
      <c r="I41" s="141"/>
      <c r="J41" s="195">
        <v>0</v>
      </c>
      <c r="K41" s="195">
        <v>0</v>
      </c>
    </row>
    <row r="42" spans="3:20" x14ac:dyDescent="0.2">
      <c r="C42" s="140"/>
      <c r="D42" s="138"/>
      <c r="E42" s="138" t="s">
        <v>263</v>
      </c>
      <c r="F42" s="138"/>
      <c r="G42" s="139"/>
      <c r="H42" s="140"/>
      <c r="I42" s="141"/>
      <c r="J42" s="195">
        <v>0</v>
      </c>
      <c r="K42" s="195">
        <v>0</v>
      </c>
    </row>
    <row r="43" spans="3:20" x14ac:dyDescent="0.2">
      <c r="C43" s="140"/>
      <c r="D43" s="138"/>
      <c r="E43" s="138" t="s">
        <v>264</v>
      </c>
      <c r="F43" s="138"/>
      <c r="G43" s="139"/>
      <c r="H43" s="140"/>
      <c r="I43" s="141"/>
      <c r="J43" s="195">
        <v>0</v>
      </c>
      <c r="K43" s="195">
        <v>0</v>
      </c>
    </row>
    <row r="44" spans="3:20" x14ac:dyDescent="0.2">
      <c r="C44" s="140"/>
      <c r="D44" s="138"/>
      <c r="E44" s="138" t="s">
        <v>259</v>
      </c>
      <c r="F44" s="138"/>
      <c r="G44" s="139"/>
      <c r="H44" s="140"/>
      <c r="I44" s="141"/>
      <c r="J44" s="195">
        <v>0</v>
      </c>
      <c r="K44" s="195">
        <v>0</v>
      </c>
    </row>
    <row r="45" spans="3:20" x14ac:dyDescent="0.2">
      <c r="C45" s="140"/>
      <c r="D45" s="138"/>
      <c r="E45" s="138" t="s">
        <v>260</v>
      </c>
      <c r="F45" s="138"/>
      <c r="G45" s="139"/>
      <c r="H45" s="140"/>
      <c r="I45" s="141"/>
      <c r="J45" s="195">
        <v>0</v>
      </c>
      <c r="K45" s="195">
        <v>0</v>
      </c>
      <c r="P45" s="145"/>
    </row>
    <row r="46" spans="3:20" ht="6" customHeight="1" x14ac:dyDescent="0.2">
      <c r="C46" s="140"/>
      <c r="D46" s="138"/>
      <c r="E46" s="138"/>
      <c r="F46" s="138"/>
      <c r="G46" s="139"/>
      <c r="H46" s="140"/>
      <c r="I46" s="141"/>
      <c r="J46" s="142"/>
      <c r="K46" s="141"/>
    </row>
    <row r="47" spans="3:20" x14ac:dyDescent="0.2">
      <c r="C47" s="140"/>
      <c r="D47" s="150" t="s">
        <v>265</v>
      </c>
      <c r="E47" s="138"/>
      <c r="F47" s="138"/>
      <c r="G47" s="139"/>
      <c r="H47" s="140"/>
      <c r="I47" s="141"/>
      <c r="J47" s="231">
        <f>SUM(J17:J46)</f>
        <v>193722491.70000002</v>
      </c>
      <c r="K47" s="231">
        <f>SUM(K17:K46)</f>
        <v>16321051.449999999</v>
      </c>
      <c r="L47" s="153"/>
      <c r="N47" s="149"/>
    </row>
    <row r="48" spans="3:20" ht="6" customHeight="1" x14ac:dyDescent="0.2">
      <c r="C48" s="140"/>
      <c r="D48" s="138"/>
      <c r="E48" s="138"/>
      <c r="F48" s="138"/>
      <c r="G48" s="139"/>
      <c r="H48" s="140"/>
      <c r="I48" s="141"/>
      <c r="J48" s="142"/>
      <c r="K48" s="141"/>
      <c r="M48" s="129"/>
      <c r="N48" s="129"/>
      <c r="O48" s="129"/>
      <c r="P48" s="129"/>
      <c r="Q48" s="129"/>
      <c r="R48" s="129"/>
      <c r="S48" s="129"/>
      <c r="T48" s="129"/>
    </row>
    <row r="49" spans="3:20" x14ac:dyDescent="0.2">
      <c r="C49" s="140"/>
      <c r="D49" s="138"/>
      <c r="E49" s="143" t="s">
        <v>266</v>
      </c>
      <c r="F49" s="138"/>
      <c r="G49" s="139"/>
      <c r="H49" s="140"/>
      <c r="I49" s="141"/>
      <c r="J49" s="142"/>
      <c r="K49" s="141"/>
      <c r="M49" s="129"/>
      <c r="N49" s="129"/>
      <c r="O49" s="129"/>
      <c r="P49" s="129"/>
      <c r="Q49" s="129"/>
      <c r="R49" s="129"/>
      <c r="S49" s="129"/>
      <c r="T49" s="129"/>
    </row>
    <row r="50" spans="3:20" ht="6" customHeight="1" x14ac:dyDescent="0.2">
      <c r="C50" s="140"/>
      <c r="D50" s="138"/>
      <c r="E50" s="138"/>
      <c r="F50" s="138"/>
      <c r="G50" s="139"/>
      <c r="H50" s="140"/>
      <c r="I50" s="141"/>
      <c r="J50" s="142"/>
      <c r="K50" s="141"/>
      <c r="M50" s="129"/>
      <c r="N50" s="129"/>
      <c r="O50" s="129"/>
      <c r="P50" s="129"/>
      <c r="Q50" s="129"/>
      <c r="R50" s="129"/>
      <c r="S50" s="129"/>
      <c r="T50" s="129"/>
    </row>
    <row r="51" spans="3:20" x14ac:dyDescent="0.2">
      <c r="C51" s="140"/>
      <c r="D51" s="138" t="s">
        <v>254</v>
      </c>
      <c r="E51" s="138"/>
      <c r="F51" s="138"/>
      <c r="G51" s="139"/>
      <c r="H51" s="140"/>
      <c r="I51" s="141"/>
      <c r="J51" s="142"/>
      <c r="K51" s="141"/>
      <c r="M51" s="129"/>
      <c r="N51" s="129"/>
      <c r="O51" s="129"/>
      <c r="P51" s="154"/>
      <c r="Q51" s="129"/>
      <c r="R51" s="129"/>
      <c r="S51" s="129"/>
      <c r="T51" s="129"/>
    </row>
    <row r="52" spans="3:20" ht="6" customHeight="1" x14ac:dyDescent="0.2">
      <c r="C52" s="140"/>
      <c r="D52" s="138"/>
      <c r="E52" s="138"/>
      <c r="F52" s="138"/>
      <c r="G52" s="139"/>
      <c r="H52" s="140"/>
      <c r="I52" s="141"/>
      <c r="J52" s="142"/>
      <c r="K52" s="141"/>
      <c r="M52" s="129"/>
      <c r="N52" s="129"/>
      <c r="O52" s="129"/>
      <c r="P52" s="129"/>
      <c r="Q52" s="129"/>
      <c r="R52" s="129"/>
      <c r="S52" s="129"/>
      <c r="T52" s="129"/>
    </row>
    <row r="53" spans="3:20" x14ac:dyDescent="0.2">
      <c r="C53" s="140"/>
      <c r="D53" s="138"/>
      <c r="E53" s="138" t="s">
        <v>255</v>
      </c>
      <c r="F53" s="138"/>
      <c r="G53" s="139"/>
      <c r="H53" s="140"/>
      <c r="I53" s="141"/>
      <c r="J53" s="142"/>
      <c r="K53" s="155"/>
      <c r="M53" s="129"/>
      <c r="N53" s="129"/>
      <c r="O53" s="129"/>
      <c r="P53" s="154"/>
      <c r="Q53" s="129"/>
      <c r="R53" s="129"/>
      <c r="S53" s="129"/>
      <c r="T53" s="129"/>
    </row>
    <row r="54" spans="3:20" x14ac:dyDescent="0.2">
      <c r="C54" s="140"/>
      <c r="D54" s="138"/>
      <c r="E54" s="138"/>
      <c r="F54" s="138"/>
      <c r="G54" s="139"/>
      <c r="H54" s="140" t="s">
        <v>256</v>
      </c>
      <c r="I54" s="146" t="s">
        <v>257</v>
      </c>
      <c r="J54" s="195">
        <v>405213275.71000004</v>
      </c>
      <c r="K54" s="195">
        <v>963714047.03999996</v>
      </c>
      <c r="M54" s="154"/>
      <c r="N54" s="154"/>
      <c r="O54" s="148"/>
      <c r="P54" s="149"/>
      <c r="Q54" s="129"/>
      <c r="R54" s="129"/>
      <c r="S54" s="129"/>
      <c r="T54" s="129"/>
    </row>
    <row r="55" spans="3:20" x14ac:dyDescent="0.2">
      <c r="C55" s="140"/>
      <c r="D55" s="138"/>
      <c r="E55" s="138"/>
      <c r="F55" s="138"/>
      <c r="G55" s="139"/>
      <c r="H55" s="140"/>
      <c r="I55" s="146"/>
      <c r="J55" s="195"/>
      <c r="K55" s="195"/>
      <c r="M55" s="154"/>
      <c r="N55" s="154"/>
      <c r="O55" s="129"/>
      <c r="P55" s="154"/>
      <c r="Q55" s="129"/>
      <c r="R55" s="129"/>
      <c r="S55" s="129"/>
      <c r="T55" s="129"/>
    </row>
    <row r="56" spans="3:20" x14ac:dyDescent="0.2">
      <c r="C56" s="140"/>
      <c r="D56" s="138"/>
      <c r="E56" s="138"/>
      <c r="F56" s="138"/>
      <c r="G56" s="139"/>
      <c r="H56" s="140"/>
      <c r="I56" s="146" t="s">
        <v>258</v>
      </c>
      <c r="J56" s="195"/>
      <c r="K56" s="195"/>
      <c r="M56" s="154"/>
      <c r="N56" s="154"/>
      <c r="O56" s="129"/>
      <c r="P56" s="129"/>
      <c r="Q56" s="129"/>
      <c r="R56" s="129"/>
      <c r="S56" s="129"/>
      <c r="T56" s="129"/>
    </row>
    <row r="57" spans="3:20" x14ac:dyDescent="0.2">
      <c r="C57" s="140"/>
      <c r="D57" s="138"/>
      <c r="E57" s="138"/>
      <c r="F57" s="138"/>
      <c r="G57" s="139"/>
      <c r="H57" s="140" t="s">
        <v>256</v>
      </c>
      <c r="I57" s="146" t="s">
        <v>271</v>
      </c>
      <c r="J57" s="195">
        <v>595562170.44558442</v>
      </c>
      <c r="K57" s="195">
        <v>814617440</v>
      </c>
      <c r="L57" s="149"/>
      <c r="M57" s="154"/>
      <c r="N57" s="154"/>
      <c r="O57" s="148"/>
      <c r="P57" s="149"/>
      <c r="Q57" s="129"/>
      <c r="R57" s="129"/>
      <c r="S57" s="129"/>
      <c r="T57" s="129"/>
    </row>
    <row r="58" spans="3:20" x14ac:dyDescent="0.2">
      <c r="C58" s="140"/>
      <c r="D58" s="138"/>
      <c r="E58" s="138"/>
      <c r="F58" s="138"/>
      <c r="G58" s="139"/>
      <c r="H58" s="140"/>
      <c r="I58" s="146" t="s">
        <v>258</v>
      </c>
      <c r="J58" s="195"/>
      <c r="K58" s="195"/>
      <c r="M58" s="154"/>
      <c r="N58" s="154"/>
      <c r="O58" s="129"/>
      <c r="P58" s="154"/>
      <c r="Q58" s="129"/>
      <c r="R58" s="129"/>
      <c r="S58" s="129"/>
      <c r="T58" s="129"/>
    </row>
    <row r="59" spans="3:20" x14ac:dyDescent="0.2">
      <c r="C59" s="140"/>
      <c r="D59" s="138"/>
      <c r="E59" s="138"/>
      <c r="F59" s="138"/>
      <c r="G59" s="139"/>
      <c r="H59" s="140"/>
      <c r="I59" s="146" t="s">
        <v>272</v>
      </c>
      <c r="J59" s="195">
        <v>0</v>
      </c>
      <c r="K59" s="195">
        <v>185936202.31999999</v>
      </c>
      <c r="M59" s="154"/>
      <c r="N59" s="154"/>
      <c r="O59" s="129"/>
      <c r="P59" s="154"/>
      <c r="Q59" s="129"/>
      <c r="R59" s="129"/>
      <c r="S59" s="129"/>
      <c r="T59" s="129"/>
    </row>
    <row r="60" spans="3:20" x14ac:dyDescent="0.2">
      <c r="C60" s="140"/>
      <c r="D60" s="138"/>
      <c r="E60" s="138"/>
      <c r="F60" s="138"/>
      <c r="G60" s="139"/>
      <c r="H60" s="140"/>
      <c r="I60" s="146" t="s">
        <v>258</v>
      </c>
      <c r="J60" s="195"/>
      <c r="K60" s="195"/>
      <c r="M60" s="154"/>
      <c r="N60" s="154"/>
      <c r="O60" s="129"/>
      <c r="P60" s="154"/>
      <c r="Q60" s="129"/>
      <c r="R60" s="129"/>
      <c r="S60" s="129"/>
      <c r="T60" s="129"/>
    </row>
    <row r="61" spans="3:20" x14ac:dyDescent="0.2">
      <c r="C61" s="140"/>
      <c r="D61" s="138"/>
      <c r="E61" s="138"/>
      <c r="F61" s="138"/>
      <c r="G61" s="139"/>
      <c r="H61" s="140" t="s">
        <v>256</v>
      </c>
      <c r="I61" s="146" t="s">
        <v>273</v>
      </c>
      <c r="J61" s="195">
        <v>219371558.34683481</v>
      </c>
      <c r="K61" s="195">
        <v>0</v>
      </c>
      <c r="M61" s="154"/>
      <c r="N61" s="154"/>
      <c r="O61" s="129"/>
      <c r="P61" s="154"/>
      <c r="Q61" s="129"/>
      <c r="R61" s="129"/>
      <c r="S61" s="129"/>
      <c r="T61" s="129"/>
    </row>
    <row r="62" spans="3:20" x14ac:dyDescent="0.2">
      <c r="C62" s="140"/>
      <c r="D62" s="138"/>
      <c r="E62" s="138"/>
      <c r="F62" s="138"/>
      <c r="G62" s="139"/>
      <c r="H62" s="140"/>
      <c r="I62" s="146" t="s">
        <v>258</v>
      </c>
      <c r="J62" s="195"/>
      <c r="K62" s="195"/>
      <c r="M62" s="154"/>
      <c r="N62" s="154"/>
      <c r="O62" s="129"/>
      <c r="P62" s="154"/>
      <c r="Q62" s="129"/>
      <c r="R62" s="129"/>
      <c r="S62" s="129"/>
      <c r="T62" s="129"/>
    </row>
    <row r="63" spans="3:20" x14ac:dyDescent="0.2">
      <c r="C63" s="140"/>
      <c r="D63" s="138"/>
      <c r="E63" s="138"/>
      <c r="F63" s="138"/>
      <c r="G63" s="139"/>
      <c r="H63" s="140" t="s">
        <v>256</v>
      </c>
      <c r="I63" s="146" t="s">
        <v>276</v>
      </c>
      <c r="J63" s="195">
        <v>246052626.79334113</v>
      </c>
      <c r="K63" s="195">
        <v>0</v>
      </c>
      <c r="M63" s="154"/>
      <c r="N63" s="154"/>
      <c r="O63" s="129"/>
      <c r="P63" s="154"/>
      <c r="Q63" s="129"/>
      <c r="R63" s="129"/>
      <c r="S63" s="129"/>
      <c r="T63" s="129"/>
    </row>
    <row r="64" spans="3:20" x14ac:dyDescent="0.2">
      <c r="C64" s="140"/>
      <c r="D64" s="138"/>
      <c r="E64" s="138"/>
      <c r="F64" s="138"/>
      <c r="G64" s="139"/>
      <c r="H64" s="140"/>
      <c r="I64" s="146" t="s">
        <v>258</v>
      </c>
      <c r="J64" s="195"/>
      <c r="K64" s="195"/>
      <c r="M64" s="154"/>
      <c r="N64" s="154"/>
      <c r="O64" s="129"/>
      <c r="P64" s="154"/>
      <c r="Q64" s="129"/>
      <c r="R64" s="129"/>
      <c r="S64" s="129"/>
      <c r="T64" s="129"/>
    </row>
    <row r="65" spans="3:20" x14ac:dyDescent="0.2">
      <c r="C65" s="140"/>
      <c r="D65" s="138"/>
      <c r="E65" s="138"/>
      <c r="F65" s="138"/>
      <c r="G65" s="139"/>
      <c r="H65" s="140" t="s">
        <v>256</v>
      </c>
      <c r="I65" s="146" t="s">
        <v>275</v>
      </c>
      <c r="J65" s="195">
        <v>74681905.584239691</v>
      </c>
      <c r="K65" s="195">
        <v>0</v>
      </c>
      <c r="M65" s="154"/>
      <c r="N65" s="154"/>
      <c r="O65" s="129"/>
      <c r="P65" s="154"/>
      <c r="Q65" s="129"/>
      <c r="R65" s="129"/>
      <c r="S65" s="129"/>
      <c r="T65" s="129"/>
    </row>
    <row r="66" spans="3:20" x14ac:dyDescent="0.2">
      <c r="C66" s="140"/>
      <c r="D66" s="138"/>
      <c r="E66" s="138"/>
      <c r="F66" s="138"/>
      <c r="G66" s="139"/>
      <c r="H66" s="140"/>
      <c r="I66" s="146"/>
      <c r="J66" s="195"/>
      <c r="K66" s="195"/>
      <c r="M66" s="154"/>
      <c r="N66" s="154"/>
      <c r="O66" s="129"/>
      <c r="P66" s="154"/>
      <c r="Q66" s="129"/>
      <c r="R66" s="129"/>
      <c r="S66" s="129"/>
      <c r="T66" s="129"/>
    </row>
    <row r="67" spans="3:20" x14ac:dyDescent="0.2">
      <c r="C67" s="140"/>
      <c r="D67" s="138"/>
      <c r="E67" s="138"/>
      <c r="F67" s="138"/>
      <c r="G67" s="139"/>
      <c r="H67" s="140" t="s">
        <v>256</v>
      </c>
      <c r="I67" s="146" t="s">
        <v>244</v>
      </c>
      <c r="J67" s="195">
        <v>57916882.801253691</v>
      </c>
      <c r="K67" s="195">
        <v>0</v>
      </c>
      <c r="M67" s="154"/>
      <c r="N67" s="154"/>
      <c r="O67" s="148"/>
      <c r="P67" s="149"/>
      <c r="Q67" s="129"/>
      <c r="R67" s="129"/>
      <c r="S67" s="129"/>
      <c r="T67" s="129"/>
    </row>
    <row r="68" spans="3:20" x14ac:dyDescent="0.2">
      <c r="C68" s="140"/>
      <c r="D68" s="138"/>
      <c r="E68" s="138"/>
      <c r="F68" s="138"/>
      <c r="G68" s="139"/>
      <c r="H68" s="140"/>
      <c r="I68" s="146"/>
      <c r="J68" s="195"/>
      <c r="K68" s="195"/>
      <c r="M68" s="154"/>
      <c r="N68" s="154"/>
      <c r="O68" s="129"/>
      <c r="P68" s="154"/>
      <c r="Q68" s="129"/>
      <c r="R68" s="129"/>
      <c r="S68" s="129"/>
      <c r="T68" s="129"/>
    </row>
    <row r="69" spans="3:20" ht="12" customHeight="1" x14ac:dyDescent="0.2">
      <c r="C69" s="140"/>
      <c r="D69" s="138"/>
      <c r="E69" s="138"/>
      <c r="F69" s="138"/>
      <c r="G69" s="139"/>
      <c r="H69" s="140" t="s">
        <v>256</v>
      </c>
      <c r="I69" s="146" t="s">
        <v>245</v>
      </c>
      <c r="J69" s="195">
        <v>14544832</v>
      </c>
      <c r="K69" s="195">
        <v>0</v>
      </c>
      <c r="M69" s="154"/>
      <c r="N69" s="154"/>
      <c r="O69" s="148"/>
      <c r="P69" s="149"/>
      <c r="Q69" s="129"/>
      <c r="R69" s="129"/>
      <c r="S69" s="129"/>
      <c r="T69" s="129"/>
    </row>
    <row r="70" spans="3:20" ht="12" customHeight="1" x14ac:dyDescent="0.2">
      <c r="C70" s="140"/>
      <c r="D70" s="138"/>
      <c r="E70" s="138"/>
      <c r="F70" s="138"/>
      <c r="G70" s="139"/>
      <c r="H70" s="140"/>
      <c r="I70" s="146"/>
      <c r="J70" s="142"/>
      <c r="K70" s="147"/>
      <c r="M70" s="154"/>
      <c r="N70" s="154"/>
      <c r="O70" s="129"/>
      <c r="P70" s="154"/>
      <c r="Q70" s="129"/>
      <c r="R70" s="129"/>
      <c r="S70" s="129"/>
      <c r="T70" s="129"/>
    </row>
    <row r="71" spans="3:20" x14ac:dyDescent="0.2">
      <c r="C71" s="140"/>
      <c r="D71" s="138"/>
      <c r="E71" s="138" t="s">
        <v>259</v>
      </c>
      <c r="F71" s="138"/>
      <c r="G71" s="139"/>
      <c r="H71" s="140"/>
      <c r="I71" s="141"/>
      <c r="J71" s="142"/>
      <c r="K71" s="147"/>
      <c r="M71" s="154"/>
      <c r="N71" s="154"/>
      <c r="O71" s="129"/>
      <c r="P71" s="154"/>
      <c r="Q71" s="129"/>
      <c r="R71" s="129"/>
      <c r="S71" s="129"/>
      <c r="T71" s="129"/>
    </row>
    <row r="72" spans="3:20" x14ac:dyDescent="0.2">
      <c r="C72" s="140"/>
      <c r="D72" s="138"/>
      <c r="E72" s="138" t="s">
        <v>260</v>
      </c>
      <c r="F72" s="138"/>
      <c r="G72" s="139"/>
      <c r="H72" s="140"/>
      <c r="I72" s="141"/>
      <c r="J72" s="142"/>
      <c r="K72" s="147"/>
      <c r="M72" s="154"/>
      <c r="N72" s="154"/>
      <c r="O72" s="129"/>
      <c r="P72" s="154"/>
      <c r="Q72" s="129"/>
      <c r="R72" s="129"/>
      <c r="S72" s="129"/>
      <c r="T72" s="129"/>
    </row>
    <row r="73" spans="3:20" ht="6" customHeight="1" x14ac:dyDescent="0.2">
      <c r="C73" s="140"/>
      <c r="D73" s="138"/>
      <c r="E73" s="138"/>
      <c r="F73" s="138"/>
      <c r="G73" s="139"/>
      <c r="H73" s="140"/>
      <c r="I73" s="141"/>
      <c r="J73" s="142"/>
      <c r="K73" s="147"/>
      <c r="M73" s="129"/>
      <c r="N73" s="129"/>
      <c r="O73" s="129"/>
      <c r="P73" s="154"/>
      <c r="Q73" s="129"/>
      <c r="R73" s="129"/>
      <c r="S73" s="129"/>
      <c r="T73" s="129"/>
    </row>
    <row r="74" spans="3:20" x14ac:dyDescent="0.2">
      <c r="C74" s="140"/>
      <c r="D74" s="138" t="s">
        <v>261</v>
      </c>
      <c r="E74" s="138"/>
      <c r="F74" s="138"/>
      <c r="G74" s="139"/>
      <c r="H74" s="140"/>
      <c r="I74" s="141"/>
      <c r="J74" s="142"/>
      <c r="K74" s="147"/>
      <c r="M74" s="129"/>
      <c r="N74" s="129"/>
      <c r="O74" s="129"/>
      <c r="P74" s="154"/>
      <c r="Q74" s="129"/>
      <c r="R74" s="129"/>
      <c r="S74" s="129"/>
      <c r="T74" s="129"/>
    </row>
    <row r="75" spans="3:20" x14ac:dyDescent="0.2">
      <c r="C75" s="140"/>
      <c r="D75" s="138"/>
      <c r="E75" s="138" t="s">
        <v>262</v>
      </c>
      <c r="F75" s="138"/>
      <c r="G75" s="139"/>
      <c r="H75" s="140"/>
      <c r="I75" s="141"/>
      <c r="J75" s="195">
        <v>0</v>
      </c>
      <c r="K75" s="195">
        <v>0</v>
      </c>
      <c r="M75" s="129"/>
      <c r="N75" s="129"/>
      <c r="O75" s="129"/>
      <c r="P75" s="154"/>
      <c r="Q75" s="129"/>
      <c r="R75" s="129"/>
      <c r="S75" s="129"/>
      <c r="T75" s="129"/>
    </row>
    <row r="76" spans="3:20" x14ac:dyDescent="0.2">
      <c r="C76" s="140"/>
      <c r="D76" s="138"/>
      <c r="E76" s="138" t="s">
        <v>263</v>
      </c>
      <c r="F76" s="138"/>
      <c r="G76" s="139"/>
      <c r="H76" s="140"/>
      <c r="I76" s="141"/>
      <c r="J76" s="195">
        <v>0</v>
      </c>
      <c r="K76" s="195">
        <v>0</v>
      </c>
      <c r="M76" s="129"/>
      <c r="N76" s="129"/>
      <c r="O76" s="129"/>
      <c r="P76" s="154"/>
      <c r="Q76" s="129"/>
      <c r="R76" s="129"/>
      <c r="S76" s="129"/>
      <c r="T76" s="129"/>
    </row>
    <row r="77" spans="3:20" x14ac:dyDescent="0.2">
      <c r="C77" s="140"/>
      <c r="D77" s="138"/>
      <c r="E77" s="138" t="s">
        <v>264</v>
      </c>
      <c r="F77" s="138"/>
      <c r="G77" s="139"/>
      <c r="H77" s="140"/>
      <c r="I77" s="141"/>
      <c r="J77" s="195">
        <v>0</v>
      </c>
      <c r="K77" s="195">
        <v>0</v>
      </c>
      <c r="M77" s="129"/>
      <c r="N77" s="129"/>
      <c r="O77" s="129"/>
      <c r="P77" s="154"/>
      <c r="Q77" s="129"/>
      <c r="R77" s="129"/>
      <c r="S77" s="129"/>
      <c r="T77" s="129"/>
    </row>
    <row r="78" spans="3:20" x14ac:dyDescent="0.2">
      <c r="C78" s="140"/>
      <c r="D78" s="138"/>
      <c r="E78" s="138" t="s">
        <v>259</v>
      </c>
      <c r="F78" s="138"/>
      <c r="G78" s="139"/>
      <c r="H78" s="140"/>
      <c r="I78" s="141"/>
      <c r="J78" s="195">
        <v>0</v>
      </c>
      <c r="K78" s="195">
        <v>0</v>
      </c>
      <c r="M78" s="129"/>
      <c r="N78" s="129"/>
      <c r="O78" s="129"/>
      <c r="P78" s="154"/>
      <c r="Q78" s="129"/>
      <c r="R78" s="129"/>
      <c r="S78" s="129"/>
      <c r="T78" s="129"/>
    </row>
    <row r="79" spans="3:20" x14ac:dyDescent="0.2">
      <c r="C79" s="140"/>
      <c r="D79" s="138"/>
      <c r="E79" s="138" t="s">
        <v>260</v>
      </c>
      <c r="F79" s="138"/>
      <c r="G79" s="139"/>
      <c r="H79" s="140"/>
      <c r="I79" s="141"/>
      <c r="J79" s="195">
        <v>0</v>
      </c>
      <c r="K79" s="195">
        <v>0</v>
      </c>
      <c r="M79" s="129"/>
      <c r="N79" s="129"/>
      <c r="O79" s="129"/>
      <c r="P79" s="154"/>
      <c r="Q79" s="129"/>
      <c r="R79" s="129"/>
      <c r="S79" s="129"/>
      <c r="T79" s="129"/>
    </row>
    <row r="80" spans="3:20" ht="6" customHeight="1" x14ac:dyDescent="0.2">
      <c r="C80" s="140"/>
      <c r="D80" s="138"/>
      <c r="E80" s="138"/>
      <c r="F80" s="138"/>
      <c r="G80" s="139"/>
      <c r="H80" s="140"/>
      <c r="I80" s="141"/>
      <c r="J80" s="151"/>
      <c r="K80" s="152"/>
      <c r="M80" s="129"/>
      <c r="N80" s="129"/>
      <c r="O80" s="129"/>
      <c r="P80" s="154"/>
      <c r="Q80" s="129"/>
      <c r="R80" s="129"/>
      <c r="S80" s="129"/>
      <c r="T80" s="129"/>
    </row>
    <row r="81" spans="3:20" x14ac:dyDescent="0.2">
      <c r="C81" s="140"/>
      <c r="D81" s="150" t="s">
        <v>267</v>
      </c>
      <c r="E81" s="138"/>
      <c r="F81" s="138"/>
      <c r="G81" s="139"/>
      <c r="H81" s="140"/>
      <c r="I81" s="141"/>
      <c r="J81" s="156">
        <f>SUM(J54:J79)</f>
        <v>1613343251.6812539</v>
      </c>
      <c r="K81" s="156">
        <f>SUM(K54:K79)</f>
        <v>1964267689.3599999</v>
      </c>
      <c r="L81" s="149"/>
      <c r="M81" s="154"/>
      <c r="N81" s="148"/>
      <c r="O81" s="129"/>
      <c r="P81" s="154"/>
      <c r="Q81" s="129"/>
      <c r="R81" s="129"/>
      <c r="S81" s="129"/>
      <c r="T81" s="129"/>
    </row>
    <row r="82" spans="3:20" ht="6" customHeight="1" x14ac:dyDescent="0.2">
      <c r="C82" s="140"/>
      <c r="D82" s="138"/>
      <c r="E82" s="138"/>
      <c r="F82" s="138"/>
      <c r="G82" s="139"/>
      <c r="H82" s="140"/>
      <c r="I82" s="141"/>
      <c r="J82" s="142"/>
      <c r="K82" s="147"/>
      <c r="M82" s="129"/>
      <c r="N82" s="129"/>
      <c r="O82" s="129"/>
      <c r="P82" s="154"/>
      <c r="Q82" s="129"/>
      <c r="R82" s="129"/>
      <c r="S82" s="129"/>
      <c r="T82" s="129"/>
    </row>
    <row r="83" spans="3:20" x14ac:dyDescent="0.2">
      <c r="C83" s="137" t="s">
        <v>268</v>
      </c>
      <c r="D83" s="138"/>
      <c r="E83" s="138"/>
      <c r="F83" s="138"/>
      <c r="G83" s="139"/>
      <c r="H83" s="140"/>
      <c r="I83" s="141"/>
      <c r="J83" s="142"/>
      <c r="K83" s="147"/>
      <c r="M83" s="129"/>
      <c r="N83" s="129"/>
      <c r="O83" s="129"/>
      <c r="P83" s="154"/>
      <c r="Q83" s="129"/>
      <c r="R83" s="129"/>
      <c r="S83" s="129"/>
      <c r="T83" s="129"/>
    </row>
    <row r="84" spans="3:20" ht="6" customHeight="1" x14ac:dyDescent="0.2">
      <c r="C84" s="140"/>
      <c r="D84" s="138"/>
      <c r="E84" s="138"/>
      <c r="F84" s="138"/>
      <c r="G84" s="139"/>
      <c r="H84" s="140"/>
      <c r="I84" s="141"/>
      <c r="J84" s="195"/>
      <c r="K84" s="195"/>
      <c r="M84" s="129"/>
      <c r="N84" s="129"/>
      <c r="O84" s="129"/>
      <c r="P84" s="154"/>
      <c r="Q84" s="129"/>
      <c r="R84" s="129"/>
      <c r="S84" s="129"/>
      <c r="T84" s="129"/>
    </row>
    <row r="85" spans="3:20" x14ac:dyDescent="0.2">
      <c r="C85" s="137"/>
      <c r="D85" s="138" t="s">
        <v>268</v>
      </c>
      <c r="E85" s="138"/>
      <c r="F85" s="138"/>
      <c r="G85" s="139"/>
      <c r="H85" s="140"/>
      <c r="I85" s="141"/>
      <c r="J85" s="195">
        <v>464751959.29874587</v>
      </c>
      <c r="K85" s="195">
        <v>513960515.13999993</v>
      </c>
      <c r="M85" s="129"/>
      <c r="N85" s="129"/>
      <c r="O85" s="129"/>
      <c r="P85" s="154"/>
      <c r="Q85" s="129"/>
      <c r="R85" s="129"/>
      <c r="S85" s="129"/>
      <c r="T85" s="129"/>
    </row>
    <row r="86" spans="3:20" ht="6" customHeight="1" x14ac:dyDescent="0.2">
      <c r="C86" s="140"/>
      <c r="D86" s="138"/>
      <c r="E86" s="138"/>
      <c r="F86" s="138"/>
      <c r="G86" s="139"/>
      <c r="H86" s="140"/>
      <c r="I86" s="141"/>
      <c r="J86" s="142"/>
      <c r="K86" s="142"/>
      <c r="M86" s="129"/>
      <c r="N86" s="129"/>
      <c r="O86" s="129"/>
      <c r="P86" s="154"/>
      <c r="Q86" s="129"/>
      <c r="R86" s="129"/>
      <c r="S86" s="129"/>
      <c r="T86" s="129"/>
    </row>
    <row r="87" spans="3:20" x14ac:dyDescent="0.2">
      <c r="C87" s="157" t="s">
        <v>269</v>
      </c>
      <c r="D87" s="158"/>
      <c r="E87" s="158"/>
      <c r="F87" s="158"/>
      <c r="G87" s="159"/>
      <c r="H87" s="160"/>
      <c r="I87" s="161"/>
      <c r="J87" s="162">
        <f>+J85+J81+J47</f>
        <v>2271817702.6799998</v>
      </c>
      <c r="K87" s="162">
        <f>+K85+K81+K47</f>
        <v>2494549255.9499998</v>
      </c>
      <c r="L87" s="145"/>
      <c r="M87" s="163"/>
      <c r="N87" s="164"/>
      <c r="O87" s="129"/>
      <c r="P87" s="154"/>
      <c r="Q87" s="129"/>
      <c r="R87" s="129"/>
      <c r="S87" s="129"/>
      <c r="T87" s="129"/>
    </row>
    <row r="88" spans="3:20" ht="6" customHeight="1" x14ac:dyDescent="0.2">
      <c r="C88" s="165"/>
      <c r="D88" s="166"/>
      <c r="E88" s="166"/>
      <c r="F88" s="166"/>
      <c r="G88" s="167"/>
      <c r="H88" s="165"/>
      <c r="I88" s="168"/>
      <c r="J88" s="169"/>
      <c r="K88" s="170"/>
      <c r="M88" s="129"/>
      <c r="N88" s="129"/>
      <c r="O88" s="129"/>
      <c r="P88" s="154"/>
      <c r="Q88" s="129"/>
      <c r="R88" s="129"/>
      <c r="S88" s="129"/>
      <c r="T88" s="129"/>
    </row>
    <row r="89" spans="3:20" x14ac:dyDescent="0.2">
      <c r="K89" s="145"/>
      <c r="M89" s="129"/>
      <c r="N89" s="129"/>
      <c r="O89" s="129"/>
      <c r="P89" s="154"/>
      <c r="Q89" s="129"/>
      <c r="R89" s="129"/>
      <c r="S89" s="129"/>
      <c r="T89" s="129"/>
    </row>
    <row r="90" spans="3:20" x14ac:dyDescent="0.2">
      <c r="M90" s="129"/>
      <c r="N90" s="129"/>
      <c r="O90" s="129"/>
      <c r="P90" s="154"/>
      <c r="Q90" s="129"/>
      <c r="R90" s="129"/>
      <c r="S90" s="129"/>
      <c r="T90" s="129"/>
    </row>
    <row r="91" spans="3:20" hidden="1" x14ac:dyDescent="0.2">
      <c r="M91" s="129"/>
      <c r="N91" s="129"/>
      <c r="O91" s="129"/>
      <c r="P91" s="154"/>
      <c r="Q91" s="129"/>
      <c r="R91" s="148"/>
      <c r="S91" s="129"/>
      <c r="T91" s="129"/>
    </row>
    <row r="92" spans="3:20" hidden="1" x14ac:dyDescent="0.2">
      <c r="M92" s="129"/>
      <c r="N92" s="129"/>
      <c r="O92" s="129"/>
      <c r="P92" s="129"/>
      <c r="Q92" s="129"/>
      <c r="R92" s="129"/>
      <c r="S92" s="129"/>
      <c r="T92" s="129"/>
    </row>
    <row r="93" spans="3:20" hidden="1" x14ac:dyDescent="0.2">
      <c r="K93" s="232">
        <v>2494549255.9499998</v>
      </c>
      <c r="L93" s="233" t="s">
        <v>294</v>
      </c>
      <c r="M93" s="129"/>
      <c r="N93" s="129"/>
      <c r="O93" s="129"/>
      <c r="P93" s="129"/>
      <c r="Q93" s="154"/>
      <c r="R93" s="129"/>
      <c r="S93" s="129"/>
      <c r="T93" s="129"/>
    </row>
    <row r="94" spans="3:20" hidden="1" x14ac:dyDescent="0.2">
      <c r="M94" s="129"/>
      <c r="N94" s="129"/>
      <c r="O94" s="129"/>
      <c r="P94" s="129"/>
      <c r="Q94" s="129"/>
      <c r="R94" s="129"/>
      <c r="S94" s="129"/>
      <c r="T94" s="129"/>
    </row>
    <row r="95" spans="3:20" hidden="1" x14ac:dyDescent="0.2">
      <c r="M95" s="129"/>
      <c r="N95" s="129"/>
      <c r="O95" s="129"/>
      <c r="P95" s="154"/>
      <c r="Q95" s="154"/>
      <c r="R95" s="129"/>
      <c r="S95" s="129"/>
      <c r="T95" s="129"/>
    </row>
    <row r="96" spans="3:20" x14ac:dyDescent="0.2">
      <c r="M96" s="129"/>
      <c r="N96" s="129"/>
      <c r="O96" s="129"/>
      <c r="P96" s="154"/>
      <c r="Q96" s="154"/>
      <c r="R96" s="129"/>
      <c r="S96" s="129"/>
      <c r="T96" s="129"/>
    </row>
    <row r="97" spans="13:20" x14ac:dyDescent="0.2">
      <c r="M97" s="129"/>
      <c r="N97" s="129"/>
      <c r="O97" s="129"/>
      <c r="P97" s="154"/>
      <c r="Q97" s="154"/>
      <c r="R97" s="129"/>
      <c r="S97" s="129"/>
      <c r="T97" s="129"/>
    </row>
    <row r="98" spans="13:20" x14ac:dyDescent="0.2">
      <c r="M98" s="129"/>
      <c r="N98" s="129"/>
      <c r="O98" s="129"/>
      <c r="P98" s="154"/>
      <c r="Q98" s="171"/>
      <c r="R98" s="129"/>
      <c r="S98" s="129"/>
      <c r="T98" s="129"/>
    </row>
    <row r="99" spans="13:20" x14ac:dyDescent="0.2">
      <c r="M99" s="129"/>
      <c r="N99" s="129"/>
      <c r="O99" s="129"/>
      <c r="P99" s="154"/>
      <c r="Q99" s="154"/>
      <c r="R99" s="129"/>
      <c r="S99" s="129"/>
      <c r="T99" s="12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 r:id="rId1"/>
  <ignoredErrors>
    <ignoredError sqref="J47:K47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82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82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82"/>
      <c r="C2" s="356" t="s">
        <v>38</v>
      </c>
      <c r="D2" s="357"/>
      <c r="E2" s="357"/>
      <c r="F2" s="357"/>
      <c r="G2" s="357"/>
      <c r="H2" s="357"/>
      <c r="I2" s="357"/>
      <c r="J2" s="357"/>
      <c r="K2" s="358"/>
      <c r="L2" s="1"/>
      <c r="N2" s="82"/>
    </row>
    <row r="3" spans="1:14" s="2" customFormat="1" ht="20.25" customHeight="1" x14ac:dyDescent="0.2">
      <c r="A3" s="82"/>
      <c r="C3" s="359" t="s">
        <v>39</v>
      </c>
      <c r="D3" s="360"/>
      <c r="E3" s="360"/>
      <c r="F3" s="360"/>
      <c r="G3" s="360"/>
      <c r="H3" s="360"/>
      <c r="I3" s="360"/>
      <c r="J3" s="360"/>
      <c r="K3" s="361"/>
      <c r="L3" s="1"/>
      <c r="N3" s="82"/>
    </row>
    <row r="4" spans="1:14" s="2" customFormat="1" ht="20.25" customHeight="1" x14ac:dyDescent="0.2">
      <c r="A4" s="82"/>
      <c r="C4" s="362" t="s">
        <v>293</v>
      </c>
      <c r="D4" s="363"/>
      <c r="E4" s="363"/>
      <c r="F4" s="363"/>
      <c r="G4" s="363"/>
      <c r="H4" s="363"/>
      <c r="I4" s="363"/>
      <c r="J4" s="363"/>
      <c r="K4" s="364"/>
      <c r="L4" s="1"/>
      <c r="N4" s="82"/>
    </row>
    <row r="5" spans="1:14" s="7" customFormat="1" ht="5.45" customHeight="1" x14ac:dyDescent="0.2">
      <c r="A5" s="82"/>
      <c r="C5" s="3"/>
      <c r="D5" s="4"/>
      <c r="E5" s="4"/>
      <c r="F5" s="4"/>
      <c r="G5" s="5"/>
      <c r="H5" s="4"/>
      <c r="I5" s="4"/>
      <c r="J5" s="4"/>
      <c r="K5" s="6"/>
      <c r="L5" s="1"/>
      <c r="N5" s="82"/>
    </row>
    <row r="6" spans="1:14" s="7" customFormat="1" ht="24" x14ac:dyDescent="0.2">
      <c r="A6" s="82"/>
      <c r="C6" s="355" t="s">
        <v>40</v>
      </c>
      <c r="D6" s="349"/>
      <c r="E6" s="223" t="s">
        <v>292</v>
      </c>
      <c r="F6" s="223" t="s">
        <v>291</v>
      </c>
      <c r="G6" s="9"/>
      <c r="H6" s="349" t="s">
        <v>10</v>
      </c>
      <c r="I6" s="349"/>
      <c r="J6" s="223" t="s">
        <v>292</v>
      </c>
      <c r="K6" s="224" t="s">
        <v>291</v>
      </c>
      <c r="L6" s="1"/>
      <c r="N6" s="82"/>
    </row>
    <row r="7" spans="1:14" s="7" customFormat="1" ht="4.3499999999999996" customHeight="1" x14ac:dyDescent="0.2">
      <c r="A7" s="82"/>
      <c r="C7" s="11"/>
      <c r="D7" s="12"/>
      <c r="E7" s="13"/>
      <c r="F7" s="13"/>
      <c r="G7" s="9"/>
      <c r="H7" s="14"/>
      <c r="I7" s="12"/>
      <c r="K7" s="15"/>
      <c r="N7" s="82"/>
    </row>
    <row r="8" spans="1:14" s="7" customFormat="1" x14ac:dyDescent="0.2">
      <c r="A8" s="82"/>
      <c r="C8" s="355" t="s">
        <v>41</v>
      </c>
      <c r="D8" s="349"/>
      <c r="E8" s="13"/>
      <c r="F8" s="13"/>
      <c r="G8" s="9"/>
      <c r="H8" s="349" t="s">
        <v>42</v>
      </c>
      <c r="I8" s="349"/>
      <c r="J8" s="16"/>
      <c r="K8" s="17"/>
      <c r="L8" s="126"/>
      <c r="N8" s="82"/>
    </row>
    <row r="9" spans="1:14" s="7" customFormat="1" ht="5.45" customHeight="1" x14ac:dyDescent="0.2">
      <c r="A9" s="82"/>
      <c r="C9" s="18"/>
      <c r="D9" s="19"/>
      <c r="E9" s="13"/>
      <c r="F9" s="13"/>
      <c r="G9" s="9"/>
      <c r="H9" s="20"/>
      <c r="I9" s="19"/>
      <c r="J9" s="13"/>
      <c r="K9" s="21"/>
      <c r="L9" s="13"/>
      <c r="N9" s="82"/>
    </row>
    <row r="10" spans="1:14" s="7" customFormat="1" ht="13.35" customHeight="1" x14ac:dyDescent="0.2">
      <c r="A10" s="82" t="s">
        <v>1</v>
      </c>
      <c r="C10" s="354" t="s">
        <v>43</v>
      </c>
      <c r="D10" s="348"/>
      <c r="E10" s="22" t="e">
        <f>VLOOKUP(A10,#REF!,6,FALSE)</f>
        <v>#REF!</v>
      </c>
      <c r="F10" s="225">
        <v>672348096.17999995</v>
      </c>
      <c r="G10" s="9"/>
      <c r="H10" s="348" t="s">
        <v>44</v>
      </c>
      <c r="I10" s="348"/>
      <c r="J10" s="22" t="e">
        <f>VLOOKUP(N10,#REF!,6,FALSE)</f>
        <v>#REF!</v>
      </c>
      <c r="K10" s="227">
        <v>448149459.42000008</v>
      </c>
      <c r="L10" s="22"/>
      <c r="N10" s="82" t="s">
        <v>11</v>
      </c>
    </row>
    <row r="11" spans="1:14" s="7" customFormat="1" ht="13.35" customHeight="1" x14ac:dyDescent="0.2">
      <c r="A11" s="82" t="s">
        <v>2</v>
      </c>
      <c r="C11" s="354" t="s">
        <v>45</v>
      </c>
      <c r="D11" s="348"/>
      <c r="E11" s="22" t="e">
        <f>VLOOKUP(A11,#REF!,6,FALSE)</f>
        <v>#REF!</v>
      </c>
      <c r="F11" s="225">
        <v>22628435.940000027</v>
      </c>
      <c r="G11" s="9"/>
      <c r="H11" s="348" t="s">
        <v>46</v>
      </c>
      <c r="I11" s="348"/>
      <c r="J11" s="22" t="e">
        <f>VLOOKUP(N11,#REF!,6,FALSE)</f>
        <v>#REF!</v>
      </c>
      <c r="K11" s="227">
        <v>0</v>
      </c>
      <c r="L11" s="22"/>
      <c r="N11" s="82" t="s">
        <v>104</v>
      </c>
    </row>
    <row r="12" spans="1:14" s="7" customFormat="1" ht="13.35" customHeight="1" x14ac:dyDescent="0.2">
      <c r="A12" s="82" t="s">
        <v>3</v>
      </c>
      <c r="C12" s="354" t="s">
        <v>47</v>
      </c>
      <c r="D12" s="348"/>
      <c r="E12" s="22" t="e">
        <f>VLOOKUP(A12,#REF!,6,FALSE)</f>
        <v>#REF!</v>
      </c>
      <c r="F12" s="225">
        <v>130551078.52</v>
      </c>
      <c r="G12" s="9"/>
      <c r="H12" s="348" t="s">
        <v>48</v>
      </c>
      <c r="I12" s="348"/>
      <c r="J12" s="22" t="e">
        <f>VLOOKUP(N12,#REF!,6,FALSE)</f>
        <v>#REF!</v>
      </c>
      <c r="K12" s="227">
        <v>193722491.69999999</v>
      </c>
      <c r="L12" s="22"/>
      <c r="N12" s="82" t="s">
        <v>12</v>
      </c>
    </row>
    <row r="13" spans="1:14" s="7" customFormat="1" ht="13.35" customHeight="1" x14ac:dyDescent="0.2">
      <c r="A13" s="82" t="s">
        <v>97</v>
      </c>
      <c r="C13" s="354" t="s">
        <v>49</v>
      </c>
      <c r="D13" s="348"/>
      <c r="E13" s="22" t="e">
        <f>VLOOKUP(A13,#REF!,6,FALSE)</f>
        <v>#REF!</v>
      </c>
      <c r="F13" s="225">
        <v>0</v>
      </c>
      <c r="G13" s="9"/>
      <c r="H13" s="348" t="s">
        <v>50</v>
      </c>
      <c r="I13" s="348"/>
      <c r="J13" s="22" t="e">
        <f>VLOOKUP(N13,#REF!,6,FALSE)</f>
        <v>#REF!</v>
      </c>
      <c r="K13" s="227">
        <v>0</v>
      </c>
      <c r="L13" s="22"/>
      <c r="N13" s="82" t="s">
        <v>105</v>
      </c>
    </row>
    <row r="14" spans="1:14" s="7" customFormat="1" ht="13.35" customHeight="1" x14ac:dyDescent="0.2">
      <c r="A14" s="82" t="s">
        <v>98</v>
      </c>
      <c r="C14" s="354" t="s">
        <v>51</v>
      </c>
      <c r="D14" s="348"/>
      <c r="E14" s="22" t="e">
        <f>VLOOKUP(A14,#REF!,6,FALSE)</f>
        <v>#REF!</v>
      </c>
      <c r="F14" s="225">
        <v>0</v>
      </c>
      <c r="G14" s="9"/>
      <c r="H14" s="348" t="s">
        <v>52</v>
      </c>
      <c r="I14" s="348"/>
      <c r="J14" s="22" t="e">
        <f>VLOOKUP(N14,#REF!,6,FALSE)</f>
        <v>#REF!</v>
      </c>
      <c r="K14" s="227">
        <v>0</v>
      </c>
      <c r="L14" s="22"/>
      <c r="N14" s="82" t="s">
        <v>106</v>
      </c>
    </row>
    <row r="15" spans="1:14" s="7" customFormat="1" ht="23.1" customHeight="1" x14ac:dyDescent="0.2">
      <c r="A15" s="82" t="s">
        <v>99</v>
      </c>
      <c r="C15" s="350" t="s">
        <v>53</v>
      </c>
      <c r="D15" s="351"/>
      <c r="E15" s="22" t="e">
        <f>VLOOKUP(A15,#REF!,6,FALSE)</f>
        <v>#REF!</v>
      </c>
      <c r="F15" s="226">
        <v>0</v>
      </c>
      <c r="G15" s="9"/>
      <c r="H15" s="348" t="s">
        <v>54</v>
      </c>
      <c r="I15" s="348"/>
      <c r="J15" s="22" t="e">
        <f>VLOOKUP(N15,#REF!,6,FALSE)</f>
        <v>#REF!</v>
      </c>
      <c r="K15" s="228">
        <v>1037617.14</v>
      </c>
      <c r="L15" s="22"/>
      <c r="N15" s="82" t="s">
        <v>13</v>
      </c>
    </row>
    <row r="16" spans="1:14" s="7" customFormat="1" ht="13.35" customHeight="1" x14ac:dyDescent="0.2">
      <c r="A16" s="82" t="s">
        <v>100</v>
      </c>
      <c r="C16" s="354" t="s">
        <v>55</v>
      </c>
      <c r="D16" s="348"/>
      <c r="E16" s="22" t="e">
        <f>VLOOKUP(A16,#REF!,6,FALSE)</f>
        <v>#REF!</v>
      </c>
      <c r="F16" s="225">
        <v>0</v>
      </c>
      <c r="G16" s="9"/>
      <c r="H16" s="348" t="s">
        <v>56</v>
      </c>
      <c r="I16" s="348"/>
      <c r="J16" s="22" t="e">
        <f>VLOOKUP(N16,#REF!,6,FALSE)</f>
        <v>#REF!</v>
      </c>
      <c r="K16" s="227">
        <v>0</v>
      </c>
      <c r="L16" s="22"/>
      <c r="N16" s="82" t="s">
        <v>107</v>
      </c>
    </row>
    <row r="17" spans="1:15" s="7" customFormat="1" x14ac:dyDescent="0.2">
      <c r="A17" s="82"/>
      <c r="C17" s="24"/>
      <c r="D17" s="118"/>
      <c r="E17" s="26"/>
      <c r="F17" s="26"/>
      <c r="G17" s="9"/>
      <c r="H17" s="348" t="s">
        <v>57</v>
      </c>
      <c r="I17" s="348"/>
      <c r="J17" s="22" t="e">
        <f>VLOOKUP(N17,#REF!,6,FALSE)</f>
        <v>#REF!</v>
      </c>
      <c r="K17" s="229">
        <v>512201.55</v>
      </c>
      <c r="L17" s="22"/>
      <c r="N17" s="82" t="s">
        <v>14</v>
      </c>
    </row>
    <row r="18" spans="1:15" s="7" customFormat="1" x14ac:dyDescent="0.2">
      <c r="A18" s="82"/>
      <c r="C18" s="355" t="s">
        <v>58</v>
      </c>
      <c r="D18" s="349"/>
      <c r="E18" s="16" t="e">
        <f>SUM(E10:E17)</f>
        <v>#REF!</v>
      </c>
      <c r="F18" s="16">
        <f>SUM(F10:F17)</f>
        <v>825527610.63999999</v>
      </c>
      <c r="G18" s="27"/>
      <c r="H18" s="349" t="s">
        <v>59</v>
      </c>
      <c r="I18" s="349"/>
      <c r="J18" s="16" t="e">
        <f>SUM(J10:J17)</f>
        <v>#REF!</v>
      </c>
      <c r="K18" s="28">
        <f>SUM(K10:K17)</f>
        <v>643421769.81000006</v>
      </c>
      <c r="L18" s="16"/>
      <c r="N18" s="82"/>
    </row>
    <row r="19" spans="1:15" s="7" customFormat="1" x14ac:dyDescent="0.2">
      <c r="A19" s="82"/>
      <c r="C19" s="11"/>
      <c r="D19" s="119"/>
      <c r="E19" s="30"/>
      <c r="F19" s="30"/>
      <c r="G19" s="27"/>
      <c r="K19" s="15"/>
      <c r="N19" s="82"/>
    </row>
    <row r="20" spans="1:15" s="7" customFormat="1" x14ac:dyDescent="0.2">
      <c r="A20" s="82"/>
      <c r="C20" s="355" t="s">
        <v>60</v>
      </c>
      <c r="D20" s="349"/>
      <c r="E20" s="31"/>
      <c r="F20" s="31"/>
      <c r="G20" s="9"/>
      <c r="H20" s="349" t="s">
        <v>61</v>
      </c>
      <c r="I20" s="349"/>
      <c r="J20" s="31"/>
      <c r="K20" s="32"/>
      <c r="L20" s="31"/>
      <c r="N20" s="82"/>
    </row>
    <row r="21" spans="1:15" s="7" customFormat="1" ht="2.4500000000000002" customHeight="1" x14ac:dyDescent="0.2">
      <c r="A21" s="82"/>
      <c r="C21" s="24"/>
      <c r="D21" s="33"/>
      <c r="E21" s="26"/>
      <c r="F21" s="26"/>
      <c r="G21" s="9"/>
      <c r="H21" s="33"/>
      <c r="I21" s="118"/>
      <c r="J21" s="26"/>
      <c r="K21" s="34"/>
      <c r="L21" s="26"/>
      <c r="N21" s="82"/>
    </row>
    <row r="22" spans="1:15" s="7" customFormat="1" ht="15" x14ac:dyDescent="0.25">
      <c r="A22" s="82" t="s">
        <v>4</v>
      </c>
      <c r="C22" s="350" t="s">
        <v>62</v>
      </c>
      <c r="D22" s="351"/>
      <c r="E22" s="22" t="e">
        <f>VLOOKUP(A22,#REF!,6,FALSE)</f>
        <v>#REF!</v>
      </c>
      <c r="F22" s="225">
        <v>133577475.06</v>
      </c>
      <c r="G22" s="9"/>
      <c r="H22" s="348" t="s">
        <v>63</v>
      </c>
      <c r="I22" s="348"/>
      <c r="J22" s="22" t="e">
        <f>VLOOKUP(N22,#REF!,6,FALSE)</f>
        <v>#REF!</v>
      </c>
      <c r="K22" s="227">
        <v>0</v>
      </c>
      <c r="L22" s="22"/>
      <c r="N22" s="82" t="s">
        <v>108</v>
      </c>
      <c r="O22"/>
    </row>
    <row r="23" spans="1:15" s="7" customFormat="1" ht="15" x14ac:dyDescent="0.25">
      <c r="A23" s="82" t="s">
        <v>101</v>
      </c>
      <c r="C23" s="350" t="s">
        <v>64</v>
      </c>
      <c r="D23" s="351"/>
      <c r="E23" s="22" t="e">
        <f>VLOOKUP(A23,#REF!,6,FALSE)</f>
        <v>#REF!</v>
      </c>
      <c r="F23" s="225">
        <v>0</v>
      </c>
      <c r="G23" s="9"/>
      <c r="H23" s="348" t="s">
        <v>65</v>
      </c>
      <c r="I23" s="348"/>
      <c r="J23" s="22" t="e">
        <f>VLOOKUP(N23,#REF!,6,FALSE)</f>
        <v>#REF!</v>
      </c>
      <c r="K23" s="227">
        <v>0</v>
      </c>
      <c r="L23" s="22"/>
      <c r="N23" s="82" t="s">
        <v>109</v>
      </c>
      <c r="O23"/>
    </row>
    <row r="24" spans="1:15" s="7" customFormat="1" ht="15" x14ac:dyDescent="0.25">
      <c r="A24" s="82" t="s">
        <v>5</v>
      </c>
      <c r="C24" s="350" t="s">
        <v>66</v>
      </c>
      <c r="D24" s="351"/>
      <c r="E24" s="22" t="e">
        <f>VLOOKUP(A24,#REF!,6,FALSE)</f>
        <v>#REF!</v>
      </c>
      <c r="F24" s="225">
        <v>11833084954.459999</v>
      </c>
      <c r="G24" s="9"/>
      <c r="H24" s="351" t="s">
        <v>67</v>
      </c>
      <c r="I24" s="351"/>
      <c r="J24" s="22" t="e">
        <f>VLOOKUP(N24,#REF!,6,FALSE)</f>
        <v>#REF!</v>
      </c>
      <c r="K24" s="227">
        <v>1613343251.6800001</v>
      </c>
      <c r="L24" s="22"/>
      <c r="N24" s="82" t="s">
        <v>15</v>
      </c>
      <c r="O24"/>
    </row>
    <row r="25" spans="1:15" s="7" customFormat="1" ht="15" x14ac:dyDescent="0.25">
      <c r="A25" s="82" t="s">
        <v>6</v>
      </c>
      <c r="C25" s="350" t="s">
        <v>68</v>
      </c>
      <c r="D25" s="351"/>
      <c r="E25" s="22" t="e">
        <f>VLOOKUP(A25,#REF!,6,FALSE)</f>
        <v>#REF!</v>
      </c>
      <c r="F25" s="225">
        <v>491714441.04000002</v>
      </c>
      <c r="G25" s="9"/>
      <c r="H25" s="348" t="s">
        <v>69</v>
      </c>
      <c r="I25" s="348"/>
      <c r="J25" s="22" t="e">
        <f>VLOOKUP(N25,#REF!,6,FALSE)</f>
        <v>#REF!</v>
      </c>
      <c r="K25" s="227">
        <v>0</v>
      </c>
      <c r="L25" s="22"/>
      <c r="N25" s="82" t="s">
        <v>110</v>
      </c>
      <c r="O25"/>
    </row>
    <row r="26" spans="1:15" s="7" customFormat="1" x14ac:dyDescent="0.2">
      <c r="A26" s="82" t="s">
        <v>7</v>
      </c>
      <c r="C26" s="350" t="s">
        <v>70</v>
      </c>
      <c r="D26" s="351"/>
      <c r="E26" s="22" t="e">
        <f>VLOOKUP(A26,#REF!,6,FALSE)</f>
        <v>#REF!</v>
      </c>
      <c r="F26" s="225">
        <v>24406946.079999998</v>
      </c>
      <c r="G26" s="9"/>
      <c r="H26" s="348" t="s">
        <v>71</v>
      </c>
      <c r="I26" s="348"/>
      <c r="J26" s="22" t="e">
        <f>VLOOKUP(N26,#REF!,6,FALSE)</f>
        <v>#REF!</v>
      </c>
      <c r="K26" s="227">
        <v>15259708.6</v>
      </c>
      <c r="L26" s="22"/>
      <c r="N26" s="82" t="s">
        <v>16</v>
      </c>
    </row>
    <row r="27" spans="1:15" s="7" customFormat="1" x14ac:dyDescent="0.2">
      <c r="A27" s="82" t="s">
        <v>8</v>
      </c>
      <c r="C27" s="350" t="s">
        <v>72</v>
      </c>
      <c r="D27" s="351"/>
      <c r="E27" s="22" t="e">
        <f>VLOOKUP(A27,#REF!,6,FALSE)</f>
        <v>#REF!</v>
      </c>
      <c r="F27" s="225">
        <v>-337801736.31</v>
      </c>
      <c r="G27" s="9"/>
      <c r="H27" s="348" t="s">
        <v>73</v>
      </c>
      <c r="I27" s="348"/>
      <c r="J27" s="22" t="e">
        <f>VLOOKUP(N27,#REF!,6,FALSE)</f>
        <v>#REF!</v>
      </c>
      <c r="K27" s="227">
        <v>0</v>
      </c>
      <c r="L27" s="22"/>
      <c r="N27" s="82" t="s">
        <v>111</v>
      </c>
    </row>
    <row r="28" spans="1:15" s="7" customFormat="1" x14ac:dyDescent="0.2">
      <c r="A28" s="82" t="s">
        <v>9</v>
      </c>
      <c r="C28" s="350" t="s">
        <v>74</v>
      </c>
      <c r="D28" s="351"/>
      <c r="E28" s="22" t="e">
        <f>VLOOKUP(A28,#REF!,6,FALSE)</f>
        <v>#REF!</v>
      </c>
      <c r="F28" s="225">
        <v>38751058.789999999</v>
      </c>
      <c r="G28" s="9"/>
      <c r="H28" s="349" t="s">
        <v>75</v>
      </c>
      <c r="I28" s="349"/>
      <c r="J28" s="16" t="e">
        <f>SUM(J22:J27)</f>
        <v>#REF!</v>
      </c>
      <c r="K28" s="28">
        <f>SUM(K22:K27)</f>
        <v>1628602960.28</v>
      </c>
      <c r="L28" s="16"/>
      <c r="N28" s="82"/>
    </row>
    <row r="29" spans="1:15" s="7" customFormat="1" x14ac:dyDescent="0.2">
      <c r="A29" s="82" t="s">
        <v>102</v>
      </c>
      <c r="C29" s="350" t="s">
        <v>76</v>
      </c>
      <c r="D29" s="351"/>
      <c r="E29" s="22" t="e">
        <f>VLOOKUP(A29,#REF!,6,FALSE)</f>
        <v>#REF!</v>
      </c>
      <c r="F29" s="225">
        <v>0</v>
      </c>
      <c r="G29" s="9"/>
      <c r="K29" s="15"/>
      <c r="N29" s="82"/>
    </row>
    <row r="30" spans="1:15" s="7" customFormat="1" x14ac:dyDescent="0.2">
      <c r="A30" s="82" t="s">
        <v>103</v>
      </c>
      <c r="C30" s="350" t="s">
        <v>77</v>
      </c>
      <c r="D30" s="351"/>
      <c r="E30" s="22" t="e">
        <f>VLOOKUP(A30,#REF!,6,FALSE)</f>
        <v>#REF!</v>
      </c>
      <c r="F30" s="225">
        <v>0</v>
      </c>
      <c r="G30" s="9"/>
      <c r="H30" s="349" t="s">
        <v>78</v>
      </c>
      <c r="I30" s="349"/>
      <c r="J30" s="16" t="e">
        <f>J18+J28</f>
        <v>#REF!</v>
      </c>
      <c r="K30" s="28">
        <f>K18+K28</f>
        <v>2272024730.0900002</v>
      </c>
      <c r="L30" s="16"/>
      <c r="N30" s="82"/>
    </row>
    <row r="31" spans="1:15" s="7" customFormat="1" x14ac:dyDescent="0.2">
      <c r="A31" s="82"/>
      <c r="C31" s="35"/>
      <c r="D31" s="120"/>
      <c r="E31" s="37"/>
      <c r="F31" s="37"/>
      <c r="G31" s="9"/>
      <c r="K31" s="15"/>
      <c r="N31" s="82"/>
    </row>
    <row r="32" spans="1:15" s="7" customFormat="1" x14ac:dyDescent="0.2">
      <c r="A32" s="82"/>
      <c r="C32" s="352" t="s">
        <v>79</v>
      </c>
      <c r="D32" s="353"/>
      <c r="E32" s="38" t="e">
        <f>SUM(E22:E31)</f>
        <v>#REF!</v>
      </c>
      <c r="F32" s="38">
        <f>SUM(F22:F31)</f>
        <v>12183733139.120001</v>
      </c>
      <c r="G32" s="27"/>
      <c r="H32" s="349" t="s">
        <v>17</v>
      </c>
      <c r="I32" s="349"/>
      <c r="J32" s="30"/>
      <c r="K32" s="39"/>
      <c r="L32" s="30"/>
      <c r="N32" s="82"/>
    </row>
    <row r="33" spans="1:14" s="7" customFormat="1" x14ac:dyDescent="0.2">
      <c r="A33" s="82"/>
      <c r="C33" s="35"/>
      <c r="D33" s="40"/>
      <c r="E33" s="37"/>
      <c r="F33" s="37"/>
      <c r="G33" s="9"/>
      <c r="H33" s="349" t="s">
        <v>80</v>
      </c>
      <c r="I33" s="349"/>
      <c r="J33" s="16" t="e">
        <f>SUM(J34:J36)</f>
        <v>#REF!</v>
      </c>
      <c r="K33" s="28" t="e">
        <f>SUM(K34:K36)</f>
        <v>#REF!</v>
      </c>
      <c r="L33" s="16"/>
      <c r="N33" s="82"/>
    </row>
    <row r="34" spans="1:14" s="7" customFormat="1" x14ac:dyDescent="0.2">
      <c r="A34" s="82"/>
      <c r="C34" s="352" t="s">
        <v>81</v>
      </c>
      <c r="D34" s="353"/>
      <c r="E34" s="38" t="e">
        <f>E18+E32</f>
        <v>#REF!</v>
      </c>
      <c r="F34" s="38">
        <f>F18+F32</f>
        <v>13009260749.76</v>
      </c>
      <c r="G34" s="9"/>
      <c r="H34" s="348" t="s">
        <v>82</v>
      </c>
      <c r="I34" s="348"/>
      <c r="J34" s="22" t="e">
        <f>VLOOKUP(N34,#REF!,6,FALSE)</f>
        <v>#REF!</v>
      </c>
      <c r="K34" s="23" t="e">
        <f>VLOOKUP(N34,#REF!,6,FALSE)</f>
        <v>#REF!</v>
      </c>
      <c r="L34" s="22"/>
      <c r="N34" s="82" t="s">
        <v>112</v>
      </c>
    </row>
    <row r="35" spans="1:14" s="7" customFormat="1" ht="12" customHeight="1" x14ac:dyDescent="0.2">
      <c r="A35" s="82"/>
      <c r="C35" s="24"/>
      <c r="D35" s="33"/>
      <c r="E35" s="26"/>
      <c r="F35" s="26"/>
      <c r="G35" s="9"/>
      <c r="H35" s="348" t="s">
        <v>83</v>
      </c>
      <c r="I35" s="348"/>
      <c r="J35" s="22" t="e">
        <f>VLOOKUP(N35,#REF!,6,FALSE)</f>
        <v>#REF!</v>
      </c>
      <c r="K35" s="23" t="e">
        <f>VLOOKUP(N35,#REF!,6,FALSE)</f>
        <v>#REF!</v>
      </c>
      <c r="L35" s="22"/>
      <c r="N35" s="82" t="s">
        <v>113</v>
      </c>
    </row>
    <row r="36" spans="1:14" s="7" customFormat="1" ht="10.35" customHeight="1" x14ac:dyDescent="0.2">
      <c r="A36" s="82"/>
      <c r="C36" s="24"/>
      <c r="D36" s="33"/>
      <c r="E36" s="41"/>
      <c r="F36" s="41"/>
      <c r="G36" s="9"/>
      <c r="H36" s="348" t="s">
        <v>84</v>
      </c>
      <c r="I36" s="348"/>
      <c r="J36" s="22" t="e">
        <f>VLOOKUP(N36,#REF!,6,FALSE)</f>
        <v>#REF!</v>
      </c>
      <c r="K36" s="23" t="e">
        <f>VLOOKUP(N36,#REF!,6,FALSE)</f>
        <v>#REF!</v>
      </c>
      <c r="L36" s="22"/>
      <c r="N36" s="82" t="s">
        <v>114</v>
      </c>
    </row>
    <row r="37" spans="1:14" s="7" customFormat="1" ht="4.3499999999999996" customHeight="1" x14ac:dyDescent="0.2">
      <c r="A37" s="82"/>
      <c r="C37" s="24"/>
      <c r="D37" s="33"/>
      <c r="E37" s="41"/>
      <c r="F37" s="41"/>
      <c r="G37" s="9"/>
      <c r="K37" s="15"/>
      <c r="N37" s="82"/>
    </row>
    <row r="38" spans="1:14" s="7" customFormat="1" ht="11.45" customHeight="1" x14ac:dyDescent="0.2">
      <c r="A38" s="82"/>
      <c r="C38" s="24"/>
      <c r="D38" s="42"/>
      <c r="E38" s="42"/>
      <c r="F38" s="41"/>
      <c r="G38" s="9"/>
      <c r="H38" s="349" t="s">
        <v>85</v>
      </c>
      <c r="I38" s="349"/>
      <c r="J38" s="16" t="e">
        <f>SUM(J39:J43)</f>
        <v>#REF!</v>
      </c>
      <c r="K38" s="28">
        <f>SUM(K39:K43)</f>
        <v>10737236019.669998</v>
      </c>
      <c r="L38" s="16"/>
      <c r="N38" s="82"/>
    </row>
    <row r="39" spans="1:14" s="7" customFormat="1" ht="11.45" customHeight="1" x14ac:dyDescent="0.2">
      <c r="A39" s="82"/>
      <c r="C39" s="24"/>
      <c r="D39" s="42"/>
      <c r="E39" s="42"/>
      <c r="F39" s="41"/>
      <c r="G39" s="9"/>
      <c r="H39" s="348" t="s">
        <v>86</v>
      </c>
      <c r="I39" s="348"/>
      <c r="J39" s="22" t="e">
        <f>VLOOKUP(N39,#REF!,6,FALSE)+Actividades!F65</f>
        <v>#REF!</v>
      </c>
      <c r="K39" s="230">
        <v>1176136132.98</v>
      </c>
      <c r="L39" s="22"/>
      <c r="N39" s="82" t="s">
        <v>18</v>
      </c>
    </row>
    <row r="40" spans="1:14" s="7" customFormat="1" x14ac:dyDescent="0.2">
      <c r="A40" s="82"/>
      <c r="C40" s="24"/>
      <c r="D40" s="42"/>
      <c r="E40" s="42"/>
      <c r="F40" s="41"/>
      <c r="G40" s="9"/>
      <c r="H40" s="348" t="s">
        <v>87</v>
      </c>
      <c r="I40" s="348"/>
      <c r="J40" s="22" t="e">
        <f>VLOOKUP(N40,#REF!,6,FALSE)</f>
        <v>#REF!</v>
      </c>
      <c r="K40" s="227">
        <v>9783391872.5599995</v>
      </c>
      <c r="L40" s="22"/>
      <c r="N40" s="82" t="s">
        <v>19</v>
      </c>
    </row>
    <row r="41" spans="1:14" s="7" customFormat="1" ht="12" customHeight="1" x14ac:dyDescent="0.2">
      <c r="A41" s="82"/>
      <c r="C41" s="24"/>
      <c r="D41" s="42"/>
      <c r="E41" s="42"/>
      <c r="F41" s="41"/>
      <c r="G41" s="9"/>
      <c r="H41" s="348" t="s">
        <v>88</v>
      </c>
      <c r="I41" s="348"/>
      <c r="J41" s="22" t="e">
        <f>VLOOKUP(N41,#REF!,6,FALSE)</f>
        <v>#REF!</v>
      </c>
      <c r="K41" s="227">
        <v>0</v>
      </c>
      <c r="L41" s="22"/>
      <c r="N41" s="82" t="s">
        <v>115</v>
      </c>
    </row>
    <row r="42" spans="1:14" s="7" customFormat="1" ht="12" customHeight="1" x14ac:dyDescent="0.2">
      <c r="A42" s="82"/>
      <c r="C42" s="24"/>
      <c r="D42" s="42"/>
      <c r="E42" s="42"/>
      <c r="F42" s="41"/>
      <c r="G42" s="9"/>
      <c r="H42" s="118" t="s">
        <v>89</v>
      </c>
      <c r="I42" s="118"/>
      <c r="J42" s="22" t="e">
        <f>VLOOKUP(N42,#REF!,6,FALSE)</f>
        <v>#REF!</v>
      </c>
      <c r="K42" s="227">
        <v>0</v>
      </c>
      <c r="L42" s="22"/>
      <c r="N42" s="82" t="s">
        <v>116</v>
      </c>
    </row>
    <row r="43" spans="1:14" s="7" customFormat="1" ht="11.45" customHeight="1" x14ac:dyDescent="0.2">
      <c r="A43" s="82"/>
      <c r="C43" s="24"/>
      <c r="D43" s="42"/>
      <c r="E43" s="42"/>
      <c r="F43" s="41"/>
      <c r="G43" s="9"/>
      <c r="H43" s="348" t="s">
        <v>90</v>
      </c>
      <c r="I43" s="348"/>
      <c r="J43" s="22" t="e">
        <f>VLOOKUP(N43,#REF!,6,FALSE)</f>
        <v>#REF!</v>
      </c>
      <c r="K43" s="230">
        <v>-222291985.87</v>
      </c>
      <c r="L43" s="22"/>
      <c r="N43" s="82" t="s">
        <v>20</v>
      </c>
    </row>
    <row r="44" spans="1:14" s="7" customFormat="1" ht="8.1" customHeight="1" x14ac:dyDescent="0.2">
      <c r="A44" s="82"/>
      <c r="C44" s="24"/>
      <c r="D44" s="33"/>
      <c r="E44" s="41"/>
      <c r="F44" s="41"/>
      <c r="G44" s="9"/>
      <c r="H44" s="33"/>
      <c r="I44" s="43"/>
      <c r="J44" s="26"/>
      <c r="K44" s="34"/>
      <c r="L44" s="26"/>
      <c r="N44" s="82"/>
    </row>
    <row r="45" spans="1:14" s="7" customFormat="1" ht="23.45" customHeight="1" x14ac:dyDescent="0.2">
      <c r="A45" s="82"/>
      <c r="C45" s="24"/>
      <c r="D45" s="33"/>
      <c r="E45" s="41"/>
      <c r="F45" s="41"/>
      <c r="G45" s="9"/>
      <c r="H45" s="349" t="s">
        <v>91</v>
      </c>
      <c r="I45" s="349"/>
      <c r="J45" s="16" t="e">
        <f>SUM(J47:J48)</f>
        <v>#REF!</v>
      </c>
      <c r="K45" s="28" t="e">
        <f>SUM(K47:K48)</f>
        <v>#REF!</v>
      </c>
      <c r="L45" s="16"/>
      <c r="N45" s="82"/>
    </row>
    <row r="46" spans="1:14" s="7" customFormat="1" ht="3.6" customHeight="1" x14ac:dyDescent="0.2">
      <c r="A46" s="82"/>
      <c r="C46" s="24"/>
      <c r="D46" s="33"/>
      <c r="E46" s="41"/>
      <c r="F46" s="41"/>
      <c r="G46" s="9"/>
      <c r="H46" s="33"/>
      <c r="I46" s="43"/>
      <c r="J46" s="26"/>
      <c r="K46" s="34"/>
      <c r="L46" s="26"/>
      <c r="N46" s="82"/>
    </row>
    <row r="47" spans="1:14" s="7" customFormat="1" ht="11.45" customHeight="1" x14ac:dyDescent="0.2">
      <c r="A47" s="82"/>
      <c r="C47" s="24"/>
      <c r="D47" s="33"/>
      <c r="E47" s="41"/>
      <c r="F47" s="41"/>
      <c r="G47" s="9"/>
      <c r="H47" s="348" t="s">
        <v>92</v>
      </c>
      <c r="I47" s="348"/>
      <c r="J47" s="22" t="e">
        <f>VLOOKUP(N47,#REF!,6,FALSE)</f>
        <v>#REF!</v>
      </c>
      <c r="K47" s="23" t="e">
        <f>VLOOKUP(N47,#REF!,6,FALSE)</f>
        <v>#REF!</v>
      </c>
      <c r="L47" s="22"/>
      <c r="N47" s="82" t="s">
        <v>117</v>
      </c>
    </row>
    <row r="48" spans="1:14" s="7" customFormat="1" ht="11.45" customHeight="1" x14ac:dyDescent="0.2">
      <c r="A48" s="82"/>
      <c r="C48" s="24"/>
      <c r="D48" s="33"/>
      <c r="E48" s="41"/>
      <c r="F48" s="41"/>
      <c r="G48" s="9"/>
      <c r="H48" s="348" t="s">
        <v>93</v>
      </c>
      <c r="I48" s="348"/>
      <c r="J48" s="22" t="e">
        <f>VLOOKUP(N48,#REF!,6,FALSE)</f>
        <v>#REF!</v>
      </c>
      <c r="K48" s="23" t="e">
        <f>VLOOKUP(N48,#REF!,6,FALSE)</f>
        <v>#REF!</v>
      </c>
      <c r="L48" s="22"/>
      <c r="N48" s="82" t="s">
        <v>118</v>
      </c>
    </row>
    <row r="49" spans="1:14" s="7" customFormat="1" ht="5.45" customHeight="1" x14ac:dyDescent="0.2">
      <c r="A49" s="82"/>
      <c r="C49" s="24"/>
      <c r="D49" s="33"/>
      <c r="E49" s="41"/>
      <c r="F49" s="41"/>
      <c r="G49" s="9"/>
      <c r="H49" s="33"/>
      <c r="I49" s="44"/>
      <c r="J49" s="26"/>
      <c r="K49" s="34"/>
      <c r="L49" s="26"/>
      <c r="N49" s="82"/>
    </row>
    <row r="50" spans="1:14" s="7" customFormat="1" ht="12" customHeight="1" x14ac:dyDescent="0.2">
      <c r="A50" s="82"/>
      <c r="C50" s="24"/>
      <c r="D50" s="33"/>
      <c r="E50" s="41"/>
      <c r="F50" s="41"/>
      <c r="G50" s="9"/>
      <c r="H50" s="349" t="s">
        <v>94</v>
      </c>
      <c r="I50" s="349"/>
      <c r="J50" s="16" t="e">
        <f>J33+J38+J45</f>
        <v>#REF!</v>
      </c>
      <c r="K50" s="28" t="e">
        <f>K33+K38+K45</f>
        <v>#REF!</v>
      </c>
      <c r="L50" s="16"/>
      <c r="N50" s="82"/>
    </row>
    <row r="51" spans="1:14" s="7" customFormat="1" ht="4.3499999999999996" customHeight="1" x14ac:dyDescent="0.2">
      <c r="A51" s="82"/>
      <c r="C51" s="24"/>
      <c r="D51" s="33"/>
      <c r="E51" s="41"/>
      <c r="F51" s="41"/>
      <c r="G51" s="9"/>
      <c r="H51" s="33"/>
      <c r="I51" s="43"/>
      <c r="J51" s="26"/>
      <c r="K51" s="34"/>
      <c r="L51" s="26"/>
      <c r="N51" s="82"/>
    </row>
    <row r="52" spans="1:14" s="7" customFormat="1" x14ac:dyDescent="0.2">
      <c r="A52" s="82"/>
      <c r="C52" s="24"/>
      <c r="D52" s="33"/>
      <c r="E52" s="41"/>
      <c r="F52" s="41"/>
      <c r="G52" s="9"/>
      <c r="H52" s="349" t="s">
        <v>95</v>
      </c>
      <c r="I52" s="349"/>
      <c r="J52" s="16" t="e">
        <f>J50+J30</f>
        <v>#REF!</v>
      </c>
      <c r="K52" s="28" t="e">
        <f>K50+K30</f>
        <v>#REF!</v>
      </c>
      <c r="L52" s="16"/>
      <c r="N52" s="82"/>
    </row>
    <row r="53" spans="1:14" s="7" customFormat="1" ht="4.3499999999999996" customHeight="1" x14ac:dyDescent="0.2">
      <c r="A53" s="82"/>
      <c r="C53" s="45"/>
      <c r="D53" s="46"/>
      <c r="E53" s="46"/>
      <c r="F53" s="46"/>
      <c r="G53" s="47"/>
      <c r="H53" s="46"/>
      <c r="I53" s="46"/>
      <c r="J53" s="46"/>
      <c r="K53" s="48"/>
      <c r="L53" s="127"/>
      <c r="N53" s="82"/>
    </row>
    <row r="54" spans="1:14" x14ac:dyDescent="0.2">
      <c r="C54" s="43"/>
      <c r="D54" s="49"/>
      <c r="E54" s="50"/>
      <c r="F54" s="50"/>
      <c r="G54" s="9"/>
      <c r="H54" s="51"/>
      <c r="I54" s="49"/>
      <c r="J54" s="50"/>
      <c r="K54" s="50"/>
      <c r="L54" s="50"/>
    </row>
    <row r="55" spans="1:14" x14ac:dyDescent="0.2">
      <c r="J55" s="52"/>
    </row>
    <row r="56" spans="1:14" hidden="1" x14ac:dyDescent="0.2">
      <c r="J56" s="52" t="e">
        <f>J52-E34</f>
        <v>#REF!</v>
      </c>
      <c r="K56" s="52" t="e">
        <f>K52-F34</f>
        <v>#REF!</v>
      </c>
      <c r="L56" s="52"/>
    </row>
    <row r="57" spans="1:14" hidden="1" x14ac:dyDescent="0.2">
      <c r="J57" s="53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 r:id="rId1"/>
  <ignoredErrors>
    <ignoredError sqref="E10:E34 J10:J50 K34:K38 K44:K4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82" hidden="1" customWidth="1"/>
    <col min="2" max="2" width="3.42578125" style="54" customWidth="1"/>
    <col min="3" max="3" width="13.42578125" style="54" customWidth="1"/>
    <col min="4" max="4" width="47.28515625" style="54" customWidth="1"/>
    <col min="5" max="5" width="11.42578125" style="54"/>
    <col min="6" max="6" width="5.140625" style="54" customWidth="1"/>
    <col min="7" max="7" width="16.28515625" style="54" customWidth="1"/>
    <col min="8" max="8" width="18.42578125" style="54" customWidth="1"/>
    <col min="9" max="9" width="2" style="54" customWidth="1"/>
    <col min="10" max="16384" width="11.42578125" style="54"/>
  </cols>
  <sheetData>
    <row r="1" spans="1:8" ht="14.25" customHeight="1" x14ac:dyDescent="0.2">
      <c r="C1" s="487" t="s">
        <v>38</v>
      </c>
      <c r="D1" s="488"/>
      <c r="E1" s="488"/>
      <c r="F1" s="488"/>
      <c r="G1" s="488"/>
      <c r="H1" s="489"/>
    </row>
    <row r="2" spans="1:8" ht="14.25" customHeight="1" x14ac:dyDescent="0.2">
      <c r="C2" s="490" t="s">
        <v>145</v>
      </c>
      <c r="D2" s="491"/>
      <c r="E2" s="491"/>
      <c r="F2" s="491"/>
      <c r="G2" s="491"/>
      <c r="H2" s="492"/>
    </row>
    <row r="3" spans="1:8" ht="14.25" customHeight="1" x14ac:dyDescent="0.2">
      <c r="C3" s="490" t="s">
        <v>288</v>
      </c>
      <c r="D3" s="491"/>
      <c r="E3" s="491"/>
      <c r="F3" s="491"/>
      <c r="G3" s="491"/>
      <c r="H3" s="492"/>
    </row>
    <row r="4" spans="1:8" s="57" customFormat="1" ht="24" x14ac:dyDescent="0.2">
      <c r="A4" s="82"/>
      <c r="C4" s="55"/>
      <c r="D4" s="56"/>
      <c r="E4" s="56"/>
      <c r="F4" s="56"/>
      <c r="G4" s="221" t="s">
        <v>290</v>
      </c>
      <c r="H4" s="222" t="s">
        <v>289</v>
      </c>
    </row>
    <row r="5" spans="1:8" x14ac:dyDescent="0.2">
      <c r="C5" s="476" t="s">
        <v>21</v>
      </c>
      <c r="D5" s="477"/>
      <c r="E5" s="477"/>
      <c r="F5" s="477"/>
      <c r="G5" s="122"/>
      <c r="H5" s="58"/>
    </row>
    <row r="6" spans="1:8" s="61" customFormat="1" ht="28.35" customHeight="1" x14ac:dyDescent="0.2">
      <c r="A6" s="82"/>
      <c r="C6" s="476" t="s">
        <v>146</v>
      </c>
      <c r="D6" s="477"/>
      <c r="E6" s="477"/>
      <c r="F6" s="477"/>
      <c r="G6" s="59" t="e">
        <f>SUM(G7:G14)</f>
        <v>#REF!</v>
      </c>
      <c r="H6" s="60">
        <f>SUM(H7:H14)</f>
        <v>405111524.32999998</v>
      </c>
    </row>
    <row r="7" spans="1:8" ht="12" customHeight="1" x14ac:dyDescent="0.2">
      <c r="A7" s="82" t="s">
        <v>22</v>
      </c>
      <c r="C7" s="121"/>
      <c r="D7" s="482" t="s">
        <v>147</v>
      </c>
      <c r="E7" s="482"/>
      <c r="F7" s="482"/>
      <c r="G7" s="62" t="e">
        <f>VLOOKUP(A7,#REF!,6,FALSE)</f>
        <v>#REF!</v>
      </c>
      <c r="H7" s="63">
        <v>276333635.75</v>
      </c>
    </row>
    <row r="8" spans="1:8" ht="12" customHeight="1" x14ac:dyDescent="0.2">
      <c r="A8" s="82" t="s">
        <v>119</v>
      </c>
      <c r="C8" s="121"/>
      <c r="D8" s="482" t="s">
        <v>148</v>
      </c>
      <c r="E8" s="482"/>
      <c r="F8" s="482"/>
      <c r="G8" s="62" t="e">
        <f>VLOOKUP(A8,#REF!,6,FALSE)</f>
        <v>#REF!</v>
      </c>
      <c r="H8" s="63">
        <v>0</v>
      </c>
    </row>
    <row r="9" spans="1:8" ht="12" customHeight="1" x14ac:dyDescent="0.2">
      <c r="A9" s="82" t="s">
        <v>120</v>
      </c>
      <c r="C9" s="121"/>
      <c r="D9" s="482" t="s">
        <v>149</v>
      </c>
      <c r="E9" s="482"/>
      <c r="F9" s="482"/>
      <c r="G9" s="62" t="e">
        <f>VLOOKUP(A9,#REF!,6,FALSE)</f>
        <v>#REF!</v>
      </c>
      <c r="H9" s="63">
        <v>3002806.13</v>
      </c>
    </row>
    <row r="10" spans="1:8" x14ac:dyDescent="0.2">
      <c r="A10" s="82" t="s">
        <v>23</v>
      </c>
      <c r="C10" s="121"/>
      <c r="D10" s="482" t="s">
        <v>150</v>
      </c>
      <c r="E10" s="482"/>
      <c r="F10" s="482"/>
      <c r="G10" s="62" t="e">
        <f>VLOOKUP(A10,#REF!,6,FALSE)</f>
        <v>#REF!</v>
      </c>
      <c r="H10" s="63">
        <v>49132652.75</v>
      </c>
    </row>
    <row r="11" spans="1:8" ht="15.6" customHeight="1" x14ac:dyDescent="0.2">
      <c r="A11" s="82" t="s">
        <v>24</v>
      </c>
      <c r="C11" s="121"/>
      <c r="D11" s="482" t="s">
        <v>151</v>
      </c>
      <c r="E11" s="482"/>
      <c r="F11" s="482"/>
      <c r="G11" s="62" t="e">
        <f>VLOOKUP(A11,#REF!,6,FALSE)-13792572.72</f>
        <v>#REF!</v>
      </c>
      <c r="H11" s="63">
        <v>28226122.309999999</v>
      </c>
    </row>
    <row r="12" spans="1:8" ht="12" customHeight="1" x14ac:dyDescent="0.2">
      <c r="A12" s="82" t="s">
        <v>25</v>
      </c>
      <c r="C12" s="121"/>
      <c r="D12" s="482" t="s">
        <v>152</v>
      </c>
      <c r="E12" s="482"/>
      <c r="F12" s="482"/>
      <c r="G12" s="62" t="e">
        <f>VLOOKUP(A12,#REF!,6,FALSE)</f>
        <v>#REF!</v>
      </c>
      <c r="H12" s="63">
        <v>48416307.390000001</v>
      </c>
    </row>
    <row r="13" spans="1:8" ht="12" customHeight="1" x14ac:dyDescent="0.2">
      <c r="A13" s="82" t="s">
        <v>121</v>
      </c>
      <c r="C13" s="121"/>
      <c r="D13" s="482" t="s">
        <v>153</v>
      </c>
      <c r="E13" s="482"/>
      <c r="F13" s="482"/>
      <c r="G13" s="62" t="e">
        <f>VLOOKUP(A13,#REF!,6,FALSE)</f>
        <v>#REF!</v>
      </c>
      <c r="H13" s="63">
        <v>0</v>
      </c>
    </row>
    <row r="14" spans="1:8" ht="23.45" customHeight="1" x14ac:dyDescent="0.2">
      <c r="A14" s="82" t="s">
        <v>122</v>
      </c>
      <c r="C14" s="121"/>
      <c r="D14" s="482" t="s">
        <v>154</v>
      </c>
      <c r="E14" s="482"/>
      <c r="F14" s="482"/>
      <c r="G14" s="62" t="e">
        <f>VLOOKUP(A14,#REF!,6,FALSE)</f>
        <v>#REF!</v>
      </c>
      <c r="H14" s="63">
        <v>0</v>
      </c>
    </row>
    <row r="15" spans="1:8" x14ac:dyDescent="0.2">
      <c r="C15" s="483" t="s">
        <v>155</v>
      </c>
      <c r="D15" s="484"/>
      <c r="E15" s="484"/>
      <c r="F15" s="484"/>
      <c r="G15" s="66" t="e">
        <f>SUM(G16:G17)</f>
        <v>#REF!</v>
      </c>
      <c r="H15" s="67">
        <f>SUM(H16:H17)</f>
        <v>766335594.5999999</v>
      </c>
    </row>
    <row r="16" spans="1:8" x14ac:dyDescent="0.2">
      <c r="A16" s="82" t="s">
        <v>26</v>
      </c>
      <c r="C16" s="121"/>
      <c r="D16" s="482" t="s">
        <v>156</v>
      </c>
      <c r="E16" s="482"/>
      <c r="F16" s="482"/>
      <c r="G16" s="62" t="e">
        <f>VLOOKUP(A16,#REF!,6,FALSE)</f>
        <v>#REF!</v>
      </c>
      <c r="H16" s="63">
        <v>659652043.77999997</v>
      </c>
    </row>
    <row r="17" spans="1:8" x14ac:dyDescent="0.2">
      <c r="A17" s="82" t="s">
        <v>27</v>
      </c>
      <c r="C17" s="121"/>
      <c r="D17" s="482" t="s">
        <v>157</v>
      </c>
      <c r="E17" s="482"/>
      <c r="F17" s="482"/>
      <c r="G17" s="62" t="e">
        <f>VLOOKUP(A17,#REF!,6,FALSE)</f>
        <v>#REF!</v>
      </c>
      <c r="H17" s="63">
        <v>106683550.81999999</v>
      </c>
    </row>
    <row r="18" spans="1:8" x14ac:dyDescent="0.2">
      <c r="C18" s="483" t="s">
        <v>158</v>
      </c>
      <c r="D18" s="484"/>
      <c r="E18" s="484"/>
      <c r="F18" s="484"/>
      <c r="G18" s="66" t="e">
        <f>SUM(G19:G23)</f>
        <v>#REF!</v>
      </c>
      <c r="H18" s="67">
        <f>SUM(H19:H23)</f>
        <v>16456951.539999999</v>
      </c>
    </row>
    <row r="19" spans="1:8" x14ac:dyDescent="0.2">
      <c r="A19" s="82" t="s">
        <v>123</v>
      </c>
      <c r="C19" s="121"/>
      <c r="D19" s="482" t="s">
        <v>159</v>
      </c>
      <c r="E19" s="482"/>
      <c r="F19" s="482"/>
      <c r="G19" s="62" t="e">
        <f>VLOOKUP(A19,#REF!,6,FALSE)+13792572.72</f>
        <v>#REF!</v>
      </c>
      <c r="H19" s="63">
        <v>8266910.2299999995</v>
      </c>
    </row>
    <row r="20" spans="1:8" x14ac:dyDescent="0.2">
      <c r="A20" s="82" t="s">
        <v>124</v>
      </c>
      <c r="C20" s="121"/>
      <c r="D20" s="482" t="s">
        <v>160</v>
      </c>
      <c r="E20" s="482"/>
      <c r="F20" s="482"/>
      <c r="G20" s="62" t="e">
        <f>VLOOKUP(A20,#REF!,6,FALSE)</f>
        <v>#REF!</v>
      </c>
      <c r="H20" s="63">
        <v>0</v>
      </c>
    </row>
    <row r="21" spans="1:8" x14ac:dyDescent="0.2">
      <c r="A21" s="82" t="s">
        <v>125</v>
      </c>
      <c r="C21" s="121"/>
      <c r="D21" s="482" t="s">
        <v>161</v>
      </c>
      <c r="E21" s="482"/>
      <c r="F21" s="482"/>
      <c r="G21" s="62" t="e">
        <f>VLOOKUP(A21,#REF!,6,FALSE)</f>
        <v>#REF!</v>
      </c>
      <c r="H21" s="63">
        <v>0</v>
      </c>
    </row>
    <row r="22" spans="1:8" x14ac:dyDescent="0.2">
      <c r="A22" s="82" t="s">
        <v>126</v>
      </c>
      <c r="C22" s="121"/>
      <c r="D22" s="482" t="s">
        <v>162</v>
      </c>
      <c r="E22" s="482"/>
      <c r="F22" s="482"/>
      <c r="G22" s="62" t="e">
        <f>VLOOKUP(A22,#REF!,6,FALSE)</f>
        <v>#REF!</v>
      </c>
      <c r="H22" s="63">
        <v>0</v>
      </c>
    </row>
    <row r="23" spans="1:8" x14ac:dyDescent="0.2">
      <c r="A23" s="82" t="s">
        <v>28</v>
      </c>
      <c r="C23" s="121"/>
      <c r="D23" s="482" t="s">
        <v>163</v>
      </c>
      <c r="E23" s="482"/>
      <c r="F23" s="482"/>
      <c r="G23" s="62" t="e">
        <f>VLOOKUP(A23,#REF!,6,FALSE)</f>
        <v>#REF!</v>
      </c>
      <c r="H23" s="63">
        <v>8190041.3099999996</v>
      </c>
    </row>
    <row r="24" spans="1:8" x14ac:dyDescent="0.2">
      <c r="C24" s="121"/>
      <c r="D24" s="122"/>
      <c r="E24" s="122"/>
      <c r="F24" s="122"/>
      <c r="G24" s="64"/>
      <c r="H24" s="65"/>
    </row>
    <row r="25" spans="1:8" x14ac:dyDescent="0.2">
      <c r="C25" s="485" t="s">
        <v>164</v>
      </c>
      <c r="D25" s="486"/>
      <c r="E25" s="486"/>
      <c r="F25" s="486"/>
      <c r="G25" s="68" t="e">
        <f>+G18+G15+G6</f>
        <v>#REF!</v>
      </c>
      <c r="H25" s="69">
        <f>+H18+H15+H6</f>
        <v>1187904070.4699998</v>
      </c>
    </row>
    <row r="26" spans="1:8" x14ac:dyDescent="0.2">
      <c r="C26" s="121"/>
      <c r="D26" s="122"/>
      <c r="E26" s="122"/>
      <c r="F26" s="122"/>
      <c r="G26" s="62"/>
      <c r="H26" s="63"/>
    </row>
    <row r="27" spans="1:8" x14ac:dyDescent="0.2">
      <c r="C27" s="476" t="s">
        <v>165</v>
      </c>
      <c r="D27" s="477"/>
      <c r="E27" s="477"/>
      <c r="F27" s="477"/>
      <c r="G27" s="62"/>
      <c r="H27" s="63"/>
    </row>
    <row r="28" spans="1:8" x14ac:dyDescent="0.2">
      <c r="C28" s="483" t="s">
        <v>166</v>
      </c>
      <c r="D28" s="484"/>
      <c r="E28" s="484"/>
      <c r="F28" s="484"/>
      <c r="G28" s="70" t="e">
        <f>SUM(G29:G31)</f>
        <v>#REF!</v>
      </c>
      <c r="H28" s="71">
        <f>SUM(H29:H31)</f>
        <v>1175168234.73</v>
      </c>
    </row>
    <row r="29" spans="1:8" x14ac:dyDescent="0.2">
      <c r="A29" s="82" t="s">
        <v>29</v>
      </c>
      <c r="C29" s="121"/>
      <c r="D29" s="482" t="s">
        <v>167</v>
      </c>
      <c r="E29" s="482"/>
      <c r="F29" s="482"/>
      <c r="G29" s="62" t="e">
        <f>VLOOKUP(A29,#REF!,6,FALSE)</f>
        <v>#REF!</v>
      </c>
      <c r="H29" s="63">
        <v>576387244.98000002</v>
      </c>
    </row>
    <row r="30" spans="1:8" x14ac:dyDescent="0.2">
      <c r="A30" s="82" t="s">
        <v>30</v>
      </c>
      <c r="C30" s="121"/>
      <c r="D30" s="482" t="s">
        <v>168</v>
      </c>
      <c r="E30" s="482"/>
      <c r="F30" s="482"/>
      <c r="G30" s="62" t="e">
        <f>VLOOKUP(A30,#REF!,6,FALSE)</f>
        <v>#REF!</v>
      </c>
      <c r="H30" s="63">
        <v>164598333.97</v>
      </c>
    </row>
    <row r="31" spans="1:8" x14ac:dyDescent="0.2">
      <c r="A31" s="82" t="s">
        <v>31</v>
      </c>
      <c r="C31" s="121"/>
      <c r="D31" s="482" t="s">
        <v>169</v>
      </c>
      <c r="E31" s="482"/>
      <c r="F31" s="482"/>
      <c r="G31" s="62" t="e">
        <f>VLOOKUP(A31,#REF!,6,FALSE)</f>
        <v>#REF!</v>
      </c>
      <c r="H31" s="63">
        <v>434182655.77999997</v>
      </c>
    </row>
    <row r="32" spans="1:8" x14ac:dyDescent="0.2">
      <c r="C32" s="483" t="s">
        <v>157</v>
      </c>
      <c r="D32" s="484"/>
      <c r="E32" s="484"/>
      <c r="F32" s="484"/>
      <c r="G32" s="70" t="e">
        <f>SUM(G33:G41)</f>
        <v>#REF!</v>
      </c>
      <c r="H32" s="71">
        <f>SUM(H33:H41)</f>
        <v>154392753.40000001</v>
      </c>
    </row>
    <row r="33" spans="1:10" x14ac:dyDescent="0.2">
      <c r="A33" s="82" t="s">
        <v>127</v>
      </c>
      <c r="C33" s="121"/>
      <c r="D33" s="482" t="s">
        <v>170</v>
      </c>
      <c r="E33" s="482"/>
      <c r="F33" s="482"/>
      <c r="G33" s="62" t="e">
        <f>VLOOKUP(A33,#REF!,6,FALSE)</f>
        <v>#REF!</v>
      </c>
      <c r="H33" s="63">
        <v>90000</v>
      </c>
    </row>
    <row r="34" spans="1:10" x14ac:dyDescent="0.2">
      <c r="A34" s="82" t="s">
        <v>32</v>
      </c>
      <c r="C34" s="121"/>
      <c r="D34" s="482" t="s">
        <v>171</v>
      </c>
      <c r="E34" s="482"/>
      <c r="F34" s="482"/>
      <c r="G34" s="62" t="e">
        <f>VLOOKUP(A34,#REF!,6,FALSE)</f>
        <v>#REF!</v>
      </c>
      <c r="H34" s="63">
        <v>7330646.8899999997</v>
      </c>
    </row>
    <row r="35" spans="1:10" x14ac:dyDescent="0.2">
      <c r="A35" s="82" t="s">
        <v>128</v>
      </c>
      <c r="C35" s="121"/>
      <c r="D35" s="482" t="s">
        <v>172</v>
      </c>
      <c r="E35" s="482"/>
      <c r="F35" s="482"/>
      <c r="G35" s="62" t="e">
        <f>VLOOKUP(A35,#REF!,6,FALSE)</f>
        <v>#REF!</v>
      </c>
      <c r="H35" s="63">
        <v>0</v>
      </c>
    </row>
    <row r="36" spans="1:10" x14ac:dyDescent="0.2">
      <c r="A36" s="82" t="s">
        <v>33</v>
      </c>
      <c r="C36" s="121"/>
      <c r="D36" s="482" t="s">
        <v>173</v>
      </c>
      <c r="E36" s="482"/>
      <c r="F36" s="482"/>
      <c r="G36" s="62" t="e">
        <f>VLOOKUP(A36,#REF!,6,FALSE)</f>
        <v>#REF!</v>
      </c>
      <c r="H36" s="63">
        <v>18118518.759999998</v>
      </c>
    </row>
    <row r="37" spans="1:10" x14ac:dyDescent="0.2">
      <c r="A37" s="82" t="s">
        <v>34</v>
      </c>
      <c r="C37" s="121"/>
      <c r="D37" s="482" t="s">
        <v>174</v>
      </c>
      <c r="E37" s="482"/>
      <c r="F37" s="482"/>
      <c r="G37" s="62" t="e">
        <f>VLOOKUP(A37,#REF!,6,FALSE)</f>
        <v>#REF!</v>
      </c>
      <c r="H37" s="63">
        <v>128853587.75</v>
      </c>
    </row>
    <row r="38" spans="1:10" x14ac:dyDescent="0.2">
      <c r="A38" s="82" t="s">
        <v>129</v>
      </c>
      <c r="C38" s="121"/>
      <c r="D38" s="482" t="s">
        <v>175</v>
      </c>
      <c r="E38" s="482"/>
      <c r="F38" s="482"/>
      <c r="G38" s="62" t="e">
        <f>VLOOKUP(A38,#REF!,6,FALSE)</f>
        <v>#REF!</v>
      </c>
      <c r="H38" s="63">
        <v>0</v>
      </c>
    </row>
    <row r="39" spans="1:10" x14ac:dyDescent="0.2">
      <c r="A39" s="82" t="s">
        <v>130</v>
      </c>
      <c r="C39" s="121"/>
      <c r="D39" s="482" t="s">
        <v>176</v>
      </c>
      <c r="E39" s="482"/>
      <c r="F39" s="482"/>
      <c r="G39" s="62" t="e">
        <f>VLOOKUP(A39,#REF!,6,FALSE)</f>
        <v>#REF!</v>
      </c>
      <c r="H39" s="63">
        <v>0</v>
      </c>
    </row>
    <row r="40" spans="1:10" x14ac:dyDescent="0.2">
      <c r="A40" s="82" t="s">
        <v>131</v>
      </c>
      <c r="C40" s="121"/>
      <c r="D40" s="482" t="s">
        <v>177</v>
      </c>
      <c r="E40" s="482"/>
      <c r="F40" s="482"/>
      <c r="G40" s="62" t="e">
        <f>VLOOKUP(A40,#REF!,6,FALSE)</f>
        <v>#REF!</v>
      </c>
      <c r="H40" s="63">
        <v>0</v>
      </c>
    </row>
    <row r="41" spans="1:10" x14ac:dyDescent="0.2">
      <c r="A41" s="82" t="s">
        <v>132</v>
      </c>
      <c r="C41" s="121"/>
      <c r="D41" s="482" t="s">
        <v>178</v>
      </c>
      <c r="E41" s="482"/>
      <c r="F41" s="482"/>
      <c r="G41" s="62" t="e">
        <f>VLOOKUP(A41,#REF!,6,FALSE)</f>
        <v>#REF!</v>
      </c>
      <c r="H41" s="63">
        <v>0</v>
      </c>
      <c r="J41" s="101"/>
    </row>
    <row r="42" spans="1:10" x14ac:dyDescent="0.2">
      <c r="C42" s="483" t="s">
        <v>179</v>
      </c>
      <c r="D42" s="484"/>
      <c r="E42" s="484"/>
      <c r="F42" s="484"/>
      <c r="G42" s="70" t="e">
        <f>SUM(G43:G45)</f>
        <v>#REF!</v>
      </c>
      <c r="H42" s="71">
        <f>SUM(H43:H45)</f>
        <v>7848954.4900000002</v>
      </c>
    </row>
    <row r="43" spans="1:10" x14ac:dyDescent="0.2">
      <c r="A43" s="82" t="s">
        <v>133</v>
      </c>
      <c r="C43" s="121"/>
      <c r="D43" s="482" t="s">
        <v>180</v>
      </c>
      <c r="E43" s="482"/>
      <c r="F43" s="482"/>
      <c r="G43" s="62" t="e">
        <f>VLOOKUP(A43,#REF!,6,FALSE)</f>
        <v>#REF!</v>
      </c>
      <c r="H43" s="63">
        <v>0</v>
      </c>
    </row>
    <row r="44" spans="1:10" x14ac:dyDescent="0.2">
      <c r="A44" s="82" t="s">
        <v>134</v>
      </c>
      <c r="C44" s="121"/>
      <c r="D44" s="482" t="s">
        <v>82</v>
      </c>
      <c r="E44" s="482"/>
      <c r="F44" s="482"/>
      <c r="G44" s="62" t="e">
        <f>VLOOKUP(A44,#REF!,6,FALSE)</f>
        <v>#REF!</v>
      </c>
      <c r="H44" s="63">
        <v>0</v>
      </c>
    </row>
    <row r="45" spans="1:10" x14ac:dyDescent="0.2">
      <c r="A45" s="82" t="s">
        <v>135</v>
      </c>
      <c r="C45" s="121"/>
      <c r="D45" s="482" t="s">
        <v>181</v>
      </c>
      <c r="E45" s="482"/>
      <c r="F45" s="482"/>
      <c r="G45" s="62" t="e">
        <f>VLOOKUP(A45,#REF!,6,FALSE)</f>
        <v>#REF!</v>
      </c>
      <c r="H45" s="63">
        <v>7848954.4900000002</v>
      </c>
    </row>
    <row r="46" spans="1:10" x14ac:dyDescent="0.2">
      <c r="C46" s="483" t="s">
        <v>182</v>
      </c>
      <c r="D46" s="484"/>
      <c r="E46" s="484"/>
      <c r="F46" s="484"/>
      <c r="G46" s="70" t="e">
        <f>SUM(G47:G51)</f>
        <v>#REF!</v>
      </c>
      <c r="H46" s="71">
        <f>SUM(H47:H51)</f>
        <v>37170199.219999999</v>
      </c>
    </row>
    <row r="47" spans="1:10" x14ac:dyDescent="0.2">
      <c r="A47" s="82" t="s">
        <v>35</v>
      </c>
      <c r="C47" s="72"/>
      <c r="D47" s="480" t="s">
        <v>183</v>
      </c>
      <c r="E47" s="480"/>
      <c r="F47" s="480"/>
      <c r="G47" s="62" t="e">
        <f>VLOOKUP(A47,#REF!,6,FALSE)</f>
        <v>#REF!</v>
      </c>
      <c r="H47" s="63">
        <v>37170199.219999999</v>
      </c>
    </row>
    <row r="48" spans="1:10" x14ac:dyDescent="0.2">
      <c r="A48" s="82" t="s">
        <v>36</v>
      </c>
      <c r="C48" s="72"/>
      <c r="D48" s="480" t="s">
        <v>184</v>
      </c>
      <c r="E48" s="480"/>
      <c r="F48" s="480"/>
      <c r="G48" s="62" t="e">
        <f>VLOOKUP(A48,#REF!,6,FALSE)</f>
        <v>#REF!</v>
      </c>
      <c r="H48" s="63">
        <v>0</v>
      </c>
    </row>
    <row r="49" spans="1:8" x14ac:dyDescent="0.2">
      <c r="A49" s="82" t="s">
        <v>136</v>
      </c>
      <c r="C49" s="72"/>
      <c r="D49" s="480" t="s">
        <v>185</v>
      </c>
      <c r="E49" s="480"/>
      <c r="F49" s="480"/>
      <c r="G49" s="62" t="e">
        <f>VLOOKUP(A49,#REF!,6,FALSE)</f>
        <v>#REF!</v>
      </c>
      <c r="H49" s="63">
        <v>0</v>
      </c>
    </row>
    <row r="50" spans="1:8" x14ac:dyDescent="0.2">
      <c r="A50" s="82" t="s">
        <v>137</v>
      </c>
      <c r="C50" s="72"/>
      <c r="D50" s="480" t="s">
        <v>186</v>
      </c>
      <c r="E50" s="480"/>
      <c r="F50" s="480"/>
      <c r="G50" s="62" t="e">
        <f>VLOOKUP(A50,#REF!,6,FALSE)</f>
        <v>#REF!</v>
      </c>
      <c r="H50" s="63">
        <v>0</v>
      </c>
    </row>
    <row r="51" spans="1:8" x14ac:dyDescent="0.2">
      <c r="A51" s="82" t="s">
        <v>138</v>
      </c>
      <c r="C51" s="72"/>
      <c r="D51" s="480" t="s">
        <v>187</v>
      </c>
      <c r="E51" s="480"/>
      <c r="F51" s="480"/>
      <c r="G51" s="62" t="e">
        <f>VLOOKUP(A51,#REF!,6,FALSE)</f>
        <v>#REF!</v>
      </c>
      <c r="H51" s="63">
        <v>0</v>
      </c>
    </row>
    <row r="52" spans="1:8" x14ac:dyDescent="0.2">
      <c r="C52" s="478" t="s">
        <v>188</v>
      </c>
      <c r="D52" s="479"/>
      <c r="E52" s="479"/>
      <c r="F52" s="479"/>
      <c r="G52" s="66" t="e">
        <f>SUM(G53:G58)</f>
        <v>#REF!</v>
      </c>
      <c r="H52" s="71">
        <f>SUM(H53:H58)</f>
        <v>12408935.449999999</v>
      </c>
    </row>
    <row r="53" spans="1:8" x14ac:dyDescent="0.2">
      <c r="A53" s="82" t="s">
        <v>37</v>
      </c>
      <c r="C53" s="72"/>
      <c r="D53" s="480" t="s">
        <v>189</v>
      </c>
      <c r="E53" s="480"/>
      <c r="F53" s="480"/>
      <c r="G53" s="62" t="e">
        <f>VLOOKUP(A53,#REF!,6,FALSE)</f>
        <v>#REF!</v>
      </c>
      <c r="H53" s="63">
        <v>12408935.449999999</v>
      </c>
    </row>
    <row r="54" spans="1:8" x14ac:dyDescent="0.2">
      <c r="A54" s="82" t="s">
        <v>139</v>
      </c>
      <c r="C54" s="72"/>
      <c r="D54" s="480" t="s">
        <v>190</v>
      </c>
      <c r="E54" s="480"/>
      <c r="F54" s="480"/>
      <c r="G54" s="62" t="e">
        <f>VLOOKUP(A54,#REF!,6,FALSE)</f>
        <v>#REF!</v>
      </c>
      <c r="H54" s="63">
        <v>0</v>
      </c>
    </row>
    <row r="55" spans="1:8" x14ac:dyDescent="0.2">
      <c r="A55" s="82" t="s">
        <v>140</v>
      </c>
      <c r="C55" s="72"/>
      <c r="D55" s="480" t="s">
        <v>191</v>
      </c>
      <c r="E55" s="480"/>
      <c r="F55" s="480"/>
      <c r="G55" s="62" t="e">
        <f>VLOOKUP(A55,#REF!,6,FALSE)</f>
        <v>#REF!</v>
      </c>
      <c r="H55" s="63">
        <v>0</v>
      </c>
    </row>
    <row r="56" spans="1:8" ht="28.5" customHeight="1" x14ac:dyDescent="0.2">
      <c r="A56" s="82" t="s">
        <v>141</v>
      </c>
      <c r="C56" s="72"/>
      <c r="D56" s="480" t="s">
        <v>192</v>
      </c>
      <c r="E56" s="480"/>
      <c r="F56" s="480"/>
      <c r="G56" s="62" t="e">
        <f>VLOOKUP(A56,#REF!,6,FALSE)</f>
        <v>#REF!</v>
      </c>
      <c r="H56" s="63">
        <v>0</v>
      </c>
    </row>
    <row r="57" spans="1:8" x14ac:dyDescent="0.2">
      <c r="A57" s="82" t="s">
        <v>142</v>
      </c>
      <c r="C57" s="72"/>
      <c r="D57" s="480" t="s">
        <v>193</v>
      </c>
      <c r="E57" s="480"/>
      <c r="F57" s="480"/>
      <c r="G57" s="62" t="e">
        <f>VLOOKUP(A57,#REF!,6,FALSE)</f>
        <v>#REF!</v>
      </c>
      <c r="H57" s="63">
        <v>0</v>
      </c>
    </row>
    <row r="58" spans="1:8" x14ac:dyDescent="0.2">
      <c r="A58" s="82" t="s">
        <v>143</v>
      </c>
      <c r="C58" s="72"/>
      <c r="D58" s="480" t="s">
        <v>194</v>
      </c>
      <c r="E58" s="480"/>
      <c r="F58" s="480"/>
      <c r="G58" s="62" t="e">
        <f>VLOOKUP(A58,#REF!,6,FALSE)</f>
        <v>#REF!</v>
      </c>
      <c r="H58" s="63">
        <v>0</v>
      </c>
    </row>
    <row r="59" spans="1:8" x14ac:dyDescent="0.2">
      <c r="C59" s="478" t="s">
        <v>195</v>
      </c>
      <c r="D59" s="479"/>
      <c r="E59" s="479"/>
      <c r="F59" s="479"/>
      <c r="G59" s="66" t="e">
        <f>SUM(G60)</f>
        <v>#REF!</v>
      </c>
      <c r="H59" s="71">
        <f>SUM(H60)</f>
        <v>10181253.33</v>
      </c>
    </row>
    <row r="60" spans="1:8" x14ac:dyDescent="0.2">
      <c r="A60" s="82" t="s">
        <v>144</v>
      </c>
      <c r="C60" s="72"/>
      <c r="D60" s="480" t="s">
        <v>196</v>
      </c>
      <c r="E60" s="480"/>
      <c r="F60" s="480"/>
      <c r="G60" s="62" t="e">
        <f>VLOOKUP(A60,#REF!,6,FALSE)</f>
        <v>#REF!</v>
      </c>
      <c r="H60" s="63">
        <v>10181253.33</v>
      </c>
    </row>
    <row r="61" spans="1:8" x14ac:dyDescent="0.2">
      <c r="C61" s="481"/>
      <c r="D61" s="482"/>
      <c r="E61" s="482"/>
      <c r="F61" s="482"/>
      <c r="G61" s="62"/>
      <c r="H61" s="63"/>
    </row>
    <row r="62" spans="1:8" x14ac:dyDescent="0.2">
      <c r="C62" s="476" t="s">
        <v>197</v>
      </c>
      <c r="D62" s="477"/>
      <c r="E62" s="477"/>
      <c r="F62" s="477"/>
      <c r="G62" s="73" t="e">
        <f>+G59+G52+G46+G42+G32+G28</f>
        <v>#REF!</v>
      </c>
      <c r="H62" s="74">
        <f>+H59+H52+H46+H42+H32+H28</f>
        <v>1397170330.6199999</v>
      </c>
    </row>
    <row r="63" spans="1:8" x14ac:dyDescent="0.2">
      <c r="C63" s="121"/>
      <c r="D63" s="122"/>
      <c r="E63" s="122"/>
      <c r="F63" s="122"/>
      <c r="G63" s="62"/>
      <c r="H63" s="63"/>
    </row>
    <row r="64" spans="1:8" x14ac:dyDescent="0.2">
      <c r="C64" s="476" t="s">
        <v>198</v>
      </c>
      <c r="D64" s="477"/>
      <c r="E64" s="477"/>
      <c r="F64" s="477"/>
      <c r="G64" s="73" t="e">
        <f>+G25-G62</f>
        <v>#REF!</v>
      </c>
      <c r="H64" s="74">
        <f>+H25-H62</f>
        <v>-209266260.1500001</v>
      </c>
    </row>
    <row r="65" spans="3:8" x14ac:dyDescent="0.2">
      <c r="C65" s="121"/>
      <c r="D65" s="122"/>
      <c r="E65" s="122"/>
      <c r="F65" s="122"/>
      <c r="G65" s="122"/>
      <c r="H65" s="75"/>
    </row>
    <row r="66" spans="3:8" x14ac:dyDescent="0.2">
      <c r="C66" s="76" t="s">
        <v>199</v>
      </c>
      <c r="D66" s="77"/>
      <c r="E66" s="77"/>
      <c r="F66" s="77"/>
      <c r="G66" s="77"/>
      <c r="H66" s="78"/>
    </row>
    <row r="67" spans="3:8" x14ac:dyDescent="0.2">
      <c r="C67" s="79"/>
      <c r="D67" s="79"/>
      <c r="E67" s="79"/>
      <c r="F67" s="79"/>
      <c r="G67" s="80"/>
      <c r="H67" s="79"/>
    </row>
    <row r="68" spans="3:8" x14ac:dyDescent="0.2">
      <c r="C68" s="79"/>
      <c r="D68" s="79"/>
      <c r="E68" s="79"/>
      <c r="F68" s="79"/>
      <c r="G68" s="80"/>
      <c r="H68" s="79"/>
    </row>
    <row r="71" spans="3:8" x14ac:dyDescent="0.2">
      <c r="H71" s="81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 r:id="rId1"/>
  <ignoredErrors>
    <ignoredError sqref="H6:H64 G6:G10 G19:G31 G35:G41 G57:G58 G60:G64 G12:G14" unlockedFormula="1"/>
    <ignoredError sqref="G15:G18 G32:G34 G42:G56 G59 G11" formula="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K108"/>
  <sheetViews>
    <sheetView showGridLines="0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0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30.7109375" style="1" customWidth="1"/>
    <col min="9" max="9" width="20" style="1" customWidth="1"/>
    <col min="10" max="10" width="19.140625" style="1" customWidth="1"/>
    <col min="11" max="11" width="1.85546875" style="1" customWidth="1"/>
    <col min="12" max="16377" width="12.42578125" style="1"/>
    <col min="16378" max="16384" width="11.42578125" style="1" customWidth="1"/>
  </cols>
  <sheetData>
    <row r="1" spans="2:11" x14ac:dyDescent="0.2">
      <c r="D1" s="52"/>
    </row>
    <row r="2" spans="2:11" s="2" customFormat="1" ht="20.25" customHeight="1" x14ac:dyDescent="0.2">
      <c r="B2" s="356" t="s">
        <v>38</v>
      </c>
      <c r="C2" s="357"/>
      <c r="D2" s="357"/>
      <c r="E2" s="357"/>
      <c r="F2" s="357"/>
      <c r="G2" s="357"/>
      <c r="H2" s="357"/>
      <c r="I2" s="357"/>
      <c r="J2" s="358"/>
      <c r="K2" s="1"/>
    </row>
    <row r="3" spans="2:11" s="2" customFormat="1" ht="20.25" customHeight="1" x14ac:dyDescent="0.2">
      <c r="B3" s="359" t="s">
        <v>39</v>
      </c>
      <c r="C3" s="360"/>
      <c r="D3" s="360"/>
      <c r="E3" s="360"/>
      <c r="F3" s="360"/>
      <c r="G3" s="360"/>
      <c r="H3" s="360"/>
      <c r="I3" s="360"/>
      <c r="J3" s="361"/>
      <c r="K3" s="1"/>
    </row>
    <row r="4" spans="2:11" s="2" customFormat="1" ht="20.25" customHeight="1" x14ac:dyDescent="0.2">
      <c r="B4" s="362" t="s">
        <v>308</v>
      </c>
      <c r="C4" s="363"/>
      <c r="D4" s="363"/>
      <c r="E4" s="363"/>
      <c r="F4" s="363"/>
      <c r="G4" s="363"/>
      <c r="H4" s="363"/>
      <c r="I4" s="363"/>
      <c r="J4" s="364"/>
      <c r="K4" s="1"/>
    </row>
    <row r="5" spans="2:11" s="7" customFormat="1" ht="5.45" customHeight="1" x14ac:dyDescent="0.2">
      <c r="B5" s="3"/>
      <c r="C5" s="4"/>
      <c r="D5" s="4"/>
      <c r="E5" s="4"/>
      <c r="F5" s="5"/>
      <c r="G5" s="4"/>
      <c r="H5" s="4"/>
      <c r="I5" s="4"/>
      <c r="J5" s="6"/>
      <c r="K5" s="1"/>
    </row>
    <row r="6" spans="2:11" s="7" customFormat="1" x14ac:dyDescent="0.2">
      <c r="B6" s="355" t="s">
        <v>40</v>
      </c>
      <c r="C6" s="349"/>
      <c r="D6" s="8" t="s">
        <v>295</v>
      </c>
      <c r="E6" s="8" t="s">
        <v>96</v>
      </c>
      <c r="F6" s="9"/>
      <c r="G6" s="349" t="s">
        <v>10</v>
      </c>
      <c r="H6" s="349"/>
      <c r="I6" s="8" t="s">
        <v>295</v>
      </c>
      <c r="J6" s="10" t="s">
        <v>96</v>
      </c>
      <c r="K6" s="1"/>
    </row>
    <row r="7" spans="2:11" s="7" customFormat="1" ht="4.3499999999999996" customHeight="1" x14ac:dyDescent="0.2">
      <c r="B7" s="11"/>
      <c r="C7" s="12"/>
      <c r="D7" s="13"/>
      <c r="E7" s="13"/>
      <c r="F7" s="9"/>
      <c r="G7" s="14"/>
      <c r="H7" s="12"/>
      <c r="J7" s="15"/>
    </row>
    <row r="8" spans="2:11" s="7" customFormat="1" x14ac:dyDescent="0.2">
      <c r="B8" s="355" t="s">
        <v>41</v>
      </c>
      <c r="C8" s="349"/>
      <c r="D8" s="13"/>
      <c r="E8" s="13"/>
      <c r="F8" s="9"/>
      <c r="G8" s="349" t="s">
        <v>42</v>
      </c>
      <c r="H8" s="349"/>
      <c r="I8" s="16"/>
      <c r="J8" s="17"/>
      <c r="K8" s="126"/>
    </row>
    <row r="9" spans="2:11" s="7" customFormat="1" ht="5.45" customHeight="1" x14ac:dyDescent="0.2">
      <c r="B9" s="18"/>
      <c r="C9" s="19"/>
      <c r="D9" s="13"/>
      <c r="E9" s="13"/>
      <c r="F9" s="9"/>
      <c r="G9" s="20"/>
      <c r="H9" s="19"/>
      <c r="I9" s="13"/>
      <c r="J9" s="21"/>
      <c r="K9" s="13"/>
    </row>
    <row r="10" spans="2:11" s="7" customFormat="1" ht="14.45" customHeight="1" x14ac:dyDescent="0.2">
      <c r="B10" s="354" t="s">
        <v>43</v>
      </c>
      <c r="C10" s="348"/>
      <c r="D10" s="22">
        <v>1070151786.5499992</v>
      </c>
      <c r="E10" s="22">
        <v>1616967896.1099999</v>
      </c>
      <c r="F10" s="9"/>
      <c r="G10" s="348" t="s">
        <v>44</v>
      </c>
      <c r="H10" s="348"/>
      <c r="I10" s="22">
        <v>245942887.17000008</v>
      </c>
      <c r="J10" s="23">
        <v>356927335.95999998</v>
      </c>
      <c r="K10" s="22"/>
    </row>
    <row r="11" spans="2:11" s="7" customFormat="1" ht="14.45" customHeight="1" x14ac:dyDescent="0.2">
      <c r="B11" s="354" t="s">
        <v>45</v>
      </c>
      <c r="C11" s="348"/>
      <c r="D11" s="22">
        <v>37180398.969999313</v>
      </c>
      <c r="E11" s="22">
        <v>39833507.32</v>
      </c>
      <c r="F11" s="9"/>
      <c r="G11" s="348" t="s">
        <v>46</v>
      </c>
      <c r="H11" s="348"/>
      <c r="I11" s="22">
        <v>0</v>
      </c>
      <c r="J11" s="331">
        <v>0</v>
      </c>
      <c r="K11" s="22"/>
    </row>
    <row r="12" spans="2:11" s="7" customFormat="1" ht="14.45" customHeight="1" x14ac:dyDescent="0.2">
      <c r="B12" s="354" t="s">
        <v>47</v>
      </c>
      <c r="C12" s="348"/>
      <c r="D12" s="22">
        <v>38095435</v>
      </c>
      <c r="E12" s="22">
        <v>103889183.48999999</v>
      </c>
      <c r="F12" s="9"/>
      <c r="G12" s="348" t="s">
        <v>48</v>
      </c>
      <c r="H12" s="348"/>
      <c r="I12" s="22">
        <v>21436125.330000006</v>
      </c>
      <c r="J12" s="23">
        <v>17865461.989999998</v>
      </c>
      <c r="K12" s="22"/>
    </row>
    <row r="13" spans="2:11" s="7" customFormat="1" ht="14.45" customHeight="1" x14ac:dyDescent="0.2">
      <c r="B13" s="354" t="s">
        <v>49</v>
      </c>
      <c r="C13" s="348"/>
      <c r="D13" s="22">
        <v>0</v>
      </c>
      <c r="E13" s="334">
        <v>0</v>
      </c>
      <c r="F13" s="9"/>
      <c r="G13" s="348" t="s">
        <v>50</v>
      </c>
      <c r="H13" s="348"/>
      <c r="I13" s="22">
        <v>0</v>
      </c>
      <c r="J13" s="331">
        <v>0</v>
      </c>
      <c r="K13" s="22"/>
    </row>
    <row r="14" spans="2:11" s="7" customFormat="1" ht="14.45" customHeight="1" x14ac:dyDescent="0.2">
      <c r="B14" s="354" t="s">
        <v>51</v>
      </c>
      <c r="C14" s="348"/>
      <c r="D14" s="22">
        <v>0</v>
      </c>
      <c r="E14" s="335">
        <v>0</v>
      </c>
      <c r="F14" s="9"/>
      <c r="G14" s="348" t="s">
        <v>52</v>
      </c>
      <c r="H14" s="348"/>
      <c r="I14" s="22">
        <v>0</v>
      </c>
      <c r="J14" s="331">
        <v>0</v>
      </c>
      <c r="K14" s="22"/>
    </row>
    <row r="15" spans="2:11" s="7" customFormat="1" ht="24" customHeight="1" x14ac:dyDescent="0.2">
      <c r="B15" s="350" t="s">
        <v>53</v>
      </c>
      <c r="C15" s="351"/>
      <c r="D15" s="22">
        <v>-1551514.67</v>
      </c>
      <c r="E15" s="332">
        <v>0</v>
      </c>
      <c r="F15" s="9"/>
      <c r="G15" s="348" t="s">
        <v>54</v>
      </c>
      <c r="H15" s="348"/>
      <c r="I15" s="308">
        <v>1946170.0100000002</v>
      </c>
      <c r="J15" s="23">
        <v>1555541.47</v>
      </c>
      <c r="K15" s="22"/>
    </row>
    <row r="16" spans="2:11" s="7" customFormat="1" ht="14.45" customHeight="1" x14ac:dyDescent="0.2">
      <c r="B16" s="354" t="s">
        <v>55</v>
      </c>
      <c r="C16" s="348"/>
      <c r="D16" s="22">
        <v>0</v>
      </c>
      <c r="E16" s="332">
        <v>0</v>
      </c>
      <c r="F16" s="9"/>
      <c r="G16" s="348" t="s">
        <v>56</v>
      </c>
      <c r="H16" s="348"/>
      <c r="I16" s="22">
        <v>0</v>
      </c>
      <c r="J16" s="331">
        <v>0</v>
      </c>
      <c r="K16" s="22"/>
    </row>
    <row r="17" spans="2:11" s="7" customFormat="1" ht="14.45" customHeight="1" x14ac:dyDescent="0.2">
      <c r="B17" s="24"/>
      <c r="C17" s="25"/>
      <c r="D17" s="26"/>
      <c r="E17" s="26"/>
      <c r="F17" s="9"/>
      <c r="G17" s="348" t="s">
        <v>57</v>
      </c>
      <c r="H17" s="348"/>
      <c r="I17" s="22">
        <v>3234146.65</v>
      </c>
      <c r="J17" s="23">
        <v>114805.14</v>
      </c>
      <c r="K17" s="22"/>
    </row>
    <row r="18" spans="2:11" s="7" customFormat="1" ht="15" customHeight="1" x14ac:dyDescent="0.2">
      <c r="B18" s="355" t="s">
        <v>58</v>
      </c>
      <c r="C18" s="349"/>
      <c r="D18" s="16">
        <v>1143876105.8499985</v>
      </c>
      <c r="E18" s="16">
        <v>1760690586.9199998</v>
      </c>
      <c r="F18" s="27"/>
      <c r="G18" s="349" t="s">
        <v>59</v>
      </c>
      <c r="H18" s="349"/>
      <c r="I18" s="16">
        <v>272559329.16000009</v>
      </c>
      <c r="J18" s="28">
        <v>376463144.56</v>
      </c>
      <c r="K18" s="16"/>
    </row>
    <row r="19" spans="2:11" s="7" customFormat="1" x14ac:dyDescent="0.2">
      <c r="B19" s="11"/>
      <c r="C19" s="29"/>
      <c r="D19" s="30"/>
      <c r="E19" s="30"/>
      <c r="F19" s="27"/>
      <c r="J19" s="15"/>
    </row>
    <row r="20" spans="2:11" s="7" customFormat="1" x14ac:dyDescent="0.2">
      <c r="B20" s="355" t="s">
        <v>60</v>
      </c>
      <c r="C20" s="349"/>
      <c r="D20" s="31"/>
      <c r="E20" s="31"/>
      <c r="F20" s="9"/>
      <c r="G20" s="349" t="s">
        <v>61</v>
      </c>
      <c r="H20" s="349"/>
      <c r="I20" s="31"/>
      <c r="J20" s="32"/>
      <c r="K20" s="31"/>
    </row>
    <row r="21" spans="2:11" s="7" customFormat="1" ht="2.4500000000000002" customHeight="1" x14ac:dyDescent="0.2">
      <c r="B21" s="24"/>
      <c r="C21" s="33"/>
      <c r="D21" s="26"/>
      <c r="E21" s="26"/>
      <c r="F21" s="9"/>
      <c r="G21" s="33"/>
      <c r="H21" s="25"/>
      <c r="I21" s="26"/>
      <c r="J21" s="34"/>
      <c r="K21" s="26"/>
    </row>
    <row r="22" spans="2:11" s="7" customFormat="1" ht="13.9" customHeight="1" x14ac:dyDescent="0.2">
      <c r="B22" s="350" t="s">
        <v>62</v>
      </c>
      <c r="C22" s="351"/>
      <c r="D22" s="22">
        <v>230054478.61999989</v>
      </c>
      <c r="E22" s="330">
        <v>218839300.31</v>
      </c>
      <c r="F22" s="9"/>
      <c r="G22" s="348" t="s">
        <v>63</v>
      </c>
      <c r="H22" s="348"/>
      <c r="I22" s="22">
        <v>0</v>
      </c>
      <c r="J22" s="331">
        <v>0</v>
      </c>
      <c r="K22" s="22"/>
    </row>
    <row r="23" spans="2:11" s="7" customFormat="1" ht="13.9" customHeight="1" x14ac:dyDescent="0.2">
      <c r="B23" s="350" t="s">
        <v>64</v>
      </c>
      <c r="C23" s="351"/>
      <c r="D23" s="22">
        <v>0</v>
      </c>
      <c r="E23" s="333">
        <v>0</v>
      </c>
      <c r="F23" s="9"/>
      <c r="G23" s="348" t="s">
        <v>65</v>
      </c>
      <c r="H23" s="348"/>
      <c r="I23" s="22">
        <v>0</v>
      </c>
      <c r="J23" s="331">
        <v>0</v>
      </c>
      <c r="K23" s="22"/>
    </row>
    <row r="24" spans="2:11" s="7" customFormat="1" ht="13.9" customHeight="1" x14ac:dyDescent="0.2">
      <c r="B24" s="350" t="s">
        <v>66</v>
      </c>
      <c r="C24" s="351"/>
      <c r="D24" s="22">
        <v>17840702009.779999</v>
      </c>
      <c r="E24" s="330">
        <v>13287870327.34</v>
      </c>
      <c r="F24" s="9"/>
      <c r="G24" s="351" t="s">
        <v>67</v>
      </c>
      <c r="H24" s="351"/>
      <c r="I24" s="22">
        <v>1990670254.73</v>
      </c>
      <c r="J24" s="23">
        <v>1953511264.5999999</v>
      </c>
      <c r="K24" s="22"/>
    </row>
    <row r="25" spans="2:11" s="7" customFormat="1" ht="13.9" customHeight="1" x14ac:dyDescent="0.2">
      <c r="B25" s="350" t="s">
        <v>68</v>
      </c>
      <c r="C25" s="351"/>
      <c r="D25" s="22">
        <v>1294651988.3200002</v>
      </c>
      <c r="E25" s="330">
        <v>772600345.00999999</v>
      </c>
      <c r="F25" s="9"/>
      <c r="G25" s="348" t="s">
        <v>69</v>
      </c>
      <c r="H25" s="348"/>
      <c r="I25" s="22">
        <v>0</v>
      </c>
      <c r="J25" s="331">
        <v>0</v>
      </c>
      <c r="K25" s="22"/>
    </row>
    <row r="26" spans="2:11" s="7" customFormat="1" ht="13.9" customHeight="1" x14ac:dyDescent="0.2">
      <c r="B26" s="350" t="s">
        <v>70</v>
      </c>
      <c r="C26" s="351"/>
      <c r="D26" s="22">
        <v>74260213.859999999</v>
      </c>
      <c r="E26" s="330">
        <v>67186456.329999998</v>
      </c>
      <c r="F26" s="9"/>
      <c r="G26" s="348" t="s">
        <v>71</v>
      </c>
      <c r="H26" s="348"/>
      <c r="I26" s="22">
        <v>15240957.630000001</v>
      </c>
      <c r="J26" s="23">
        <v>15259708.6</v>
      </c>
      <c r="K26" s="22"/>
    </row>
    <row r="27" spans="2:11" s="7" customFormat="1" ht="13.9" customHeight="1" x14ac:dyDescent="0.2">
      <c r="B27" s="350" t="s">
        <v>72</v>
      </c>
      <c r="C27" s="351"/>
      <c r="D27" s="22">
        <v>-555411417.86000001</v>
      </c>
      <c r="E27" s="330">
        <v>-418477553.88</v>
      </c>
      <c r="F27" s="9"/>
      <c r="G27" s="348" t="s">
        <v>73</v>
      </c>
      <c r="H27" s="348"/>
      <c r="I27" s="22">
        <v>0</v>
      </c>
      <c r="J27" s="331">
        <v>0</v>
      </c>
      <c r="K27" s="22"/>
    </row>
    <row r="28" spans="2:11" s="7" customFormat="1" ht="13.9" customHeight="1" x14ac:dyDescent="0.2">
      <c r="B28" s="350" t="s">
        <v>74</v>
      </c>
      <c r="C28" s="351"/>
      <c r="D28" s="22">
        <v>76695519.450000003</v>
      </c>
      <c r="E28" s="330">
        <v>55560312.369999997</v>
      </c>
      <c r="F28" s="9"/>
      <c r="G28" s="349" t="s">
        <v>75</v>
      </c>
      <c r="H28" s="349"/>
      <c r="I28" s="16">
        <v>2005911212.3600001</v>
      </c>
      <c r="J28" s="28">
        <v>1968770973.1999998</v>
      </c>
      <c r="K28" s="16"/>
    </row>
    <row r="29" spans="2:11" s="7" customFormat="1" ht="13.9" customHeight="1" x14ac:dyDescent="0.2">
      <c r="B29" s="350" t="s">
        <v>76</v>
      </c>
      <c r="C29" s="351"/>
      <c r="D29" s="22">
        <v>0</v>
      </c>
      <c r="E29" s="332">
        <v>0</v>
      </c>
      <c r="F29" s="9"/>
      <c r="J29" s="15"/>
    </row>
    <row r="30" spans="2:11" s="7" customFormat="1" ht="13.9" customHeight="1" x14ac:dyDescent="0.2">
      <c r="B30" s="350" t="s">
        <v>77</v>
      </c>
      <c r="C30" s="351"/>
      <c r="D30" s="22">
        <v>1103899684</v>
      </c>
      <c r="E30" s="332">
        <v>0</v>
      </c>
      <c r="F30" s="9"/>
      <c r="G30" s="349" t="s">
        <v>78</v>
      </c>
      <c r="H30" s="349"/>
      <c r="I30" s="16">
        <v>2278470541.5200005</v>
      </c>
      <c r="J30" s="28">
        <v>2345234117.7599998</v>
      </c>
      <c r="K30" s="16"/>
    </row>
    <row r="31" spans="2:11" s="7" customFormat="1" x14ac:dyDescent="0.2">
      <c r="B31" s="35"/>
      <c r="C31" s="36"/>
      <c r="D31" s="37"/>
      <c r="E31" s="37"/>
      <c r="F31" s="9"/>
      <c r="J31" s="15"/>
    </row>
    <row r="32" spans="2:11" s="7" customFormat="1" x14ac:dyDescent="0.2">
      <c r="B32" s="352" t="s">
        <v>79</v>
      </c>
      <c r="C32" s="353"/>
      <c r="D32" s="38">
        <v>20064852476.169998</v>
      </c>
      <c r="E32" s="38">
        <v>13983579187.480001</v>
      </c>
      <c r="F32" s="27"/>
      <c r="G32" s="349" t="s">
        <v>17</v>
      </c>
      <c r="H32" s="349"/>
      <c r="I32" s="30"/>
      <c r="J32" s="39"/>
      <c r="K32" s="30"/>
    </row>
    <row r="33" spans="2:11" s="7" customFormat="1" x14ac:dyDescent="0.2">
      <c r="B33" s="35"/>
      <c r="C33" s="40"/>
      <c r="D33" s="37"/>
      <c r="E33" s="37"/>
      <c r="F33" s="9"/>
      <c r="G33" s="349" t="s">
        <v>80</v>
      </c>
      <c r="H33" s="349"/>
      <c r="I33" s="16">
        <v>0</v>
      </c>
      <c r="J33" s="28">
        <v>0</v>
      </c>
      <c r="K33" s="16"/>
    </row>
    <row r="34" spans="2:11" s="7" customFormat="1" x14ac:dyDescent="0.2">
      <c r="B34" s="352" t="s">
        <v>81</v>
      </c>
      <c r="C34" s="353"/>
      <c r="D34" s="38">
        <v>21208728582.019997</v>
      </c>
      <c r="E34" s="38">
        <v>15744269774.400002</v>
      </c>
      <c r="F34" s="9"/>
      <c r="G34" s="348" t="s">
        <v>82</v>
      </c>
      <c r="H34" s="348"/>
      <c r="I34" s="22">
        <v>0</v>
      </c>
      <c r="J34" s="331">
        <v>0</v>
      </c>
      <c r="K34" s="22"/>
    </row>
    <row r="35" spans="2:11" s="7" customFormat="1" ht="12" customHeight="1" x14ac:dyDescent="0.2">
      <c r="B35" s="24"/>
      <c r="C35" s="33"/>
      <c r="D35" s="26"/>
      <c r="E35" s="26"/>
      <c r="F35" s="9"/>
      <c r="G35" s="348" t="s">
        <v>83</v>
      </c>
      <c r="H35" s="348"/>
      <c r="I35" s="22">
        <v>0</v>
      </c>
      <c r="J35" s="331">
        <v>0</v>
      </c>
      <c r="K35" s="22"/>
    </row>
    <row r="36" spans="2:11" s="7" customFormat="1" ht="10.35" customHeight="1" x14ac:dyDescent="0.2">
      <c r="B36" s="24"/>
      <c r="C36" s="33"/>
      <c r="D36" s="41"/>
      <c r="E36" s="41"/>
      <c r="F36" s="9"/>
      <c r="G36" s="348" t="s">
        <v>84</v>
      </c>
      <c r="H36" s="348"/>
      <c r="I36" s="22">
        <v>0</v>
      </c>
      <c r="J36" s="331">
        <v>0</v>
      </c>
      <c r="K36" s="22"/>
    </row>
    <row r="37" spans="2:11" s="7" customFormat="1" ht="4.3499999999999996" customHeight="1" x14ac:dyDescent="0.2">
      <c r="B37" s="24"/>
      <c r="C37" s="33"/>
      <c r="D37" s="41"/>
      <c r="E37" s="41"/>
      <c r="F37" s="9"/>
      <c r="J37" s="23"/>
    </row>
    <row r="38" spans="2:11" s="7" customFormat="1" ht="11.45" customHeight="1" x14ac:dyDescent="0.2">
      <c r="B38" s="24"/>
      <c r="C38" s="42"/>
      <c r="D38" s="42"/>
      <c r="E38" s="41"/>
      <c r="F38" s="9"/>
      <c r="G38" s="349" t="s">
        <v>85</v>
      </c>
      <c r="H38" s="349"/>
      <c r="I38" s="16">
        <v>18930258040.5</v>
      </c>
      <c r="J38" s="28">
        <v>13399035656.639999</v>
      </c>
      <c r="K38" s="16"/>
    </row>
    <row r="39" spans="2:11" s="7" customFormat="1" ht="11.45" customHeight="1" x14ac:dyDescent="0.2">
      <c r="B39" s="24"/>
      <c r="C39" s="42"/>
      <c r="D39" s="42"/>
      <c r="E39" s="41"/>
      <c r="F39" s="9"/>
      <c r="G39" s="348" t="s">
        <v>86</v>
      </c>
      <c r="H39" s="348"/>
      <c r="I39" s="22">
        <v>1351758493.5900002</v>
      </c>
      <c r="J39" s="23">
        <v>1448349033.2199998</v>
      </c>
      <c r="K39" s="22"/>
    </row>
    <row r="40" spans="2:11" s="7" customFormat="1" x14ac:dyDescent="0.2">
      <c r="B40" s="24"/>
      <c r="C40" s="42"/>
      <c r="D40" s="42"/>
      <c r="E40" s="41"/>
      <c r="F40" s="9"/>
      <c r="G40" s="348" t="s">
        <v>87</v>
      </c>
      <c r="H40" s="348"/>
      <c r="I40" s="22">
        <v>2690296801.0299997</v>
      </c>
      <c r="J40" s="23">
        <v>10889694528.73</v>
      </c>
      <c r="K40" s="22"/>
    </row>
    <row r="41" spans="2:11" s="7" customFormat="1" ht="12" customHeight="1" x14ac:dyDescent="0.2">
      <c r="B41" s="24"/>
      <c r="C41" s="42"/>
      <c r="D41" s="42"/>
      <c r="E41" s="41"/>
      <c r="F41" s="9"/>
      <c r="G41" s="348" t="s">
        <v>88</v>
      </c>
      <c r="H41" s="348"/>
      <c r="I41" s="22">
        <v>6601651138.4099998</v>
      </c>
      <c r="J41" s="23">
        <v>1270211160</v>
      </c>
      <c r="K41" s="22"/>
    </row>
    <row r="42" spans="2:11" s="7" customFormat="1" ht="12" customHeight="1" x14ac:dyDescent="0.2">
      <c r="B42" s="24"/>
      <c r="C42" s="42"/>
      <c r="D42" s="42"/>
      <c r="E42" s="41"/>
      <c r="F42" s="9"/>
      <c r="G42" s="25" t="s">
        <v>89</v>
      </c>
      <c r="H42" s="25"/>
      <c r="I42" s="22">
        <v>0</v>
      </c>
      <c r="J42" s="331">
        <v>0</v>
      </c>
      <c r="K42" s="22"/>
    </row>
    <row r="43" spans="2:11" s="7" customFormat="1" ht="11.45" customHeight="1" x14ac:dyDescent="0.2">
      <c r="B43" s="24"/>
      <c r="C43" s="42"/>
      <c r="D43" s="42"/>
      <c r="E43" s="41"/>
      <c r="F43" s="9"/>
      <c r="G43" s="348" t="s">
        <v>90</v>
      </c>
      <c r="H43" s="348"/>
      <c r="I43" s="22">
        <v>8286551607.4700003</v>
      </c>
      <c r="J43" s="23">
        <v>-209219065.31</v>
      </c>
      <c r="K43" s="22"/>
    </row>
    <row r="44" spans="2:11" s="7" customFormat="1" ht="8.1" customHeight="1" x14ac:dyDescent="0.2">
      <c r="B44" s="24"/>
      <c r="C44" s="33"/>
      <c r="D44" s="41"/>
      <c r="E44" s="41"/>
      <c r="F44" s="9"/>
      <c r="G44" s="33"/>
      <c r="H44" s="43"/>
      <c r="I44" s="26"/>
      <c r="J44" s="23"/>
      <c r="K44" s="26"/>
    </row>
    <row r="45" spans="2:11" s="7" customFormat="1" ht="23.45" customHeight="1" x14ac:dyDescent="0.2">
      <c r="B45" s="24"/>
      <c r="C45" s="33"/>
      <c r="D45" s="41"/>
      <c r="E45" s="41"/>
      <c r="F45" s="9"/>
      <c r="G45" s="349" t="s">
        <v>91</v>
      </c>
      <c r="H45" s="349"/>
      <c r="I45" s="16">
        <v>0</v>
      </c>
      <c r="J45" s="28">
        <v>0</v>
      </c>
      <c r="K45" s="16"/>
    </row>
    <row r="46" spans="2:11" s="7" customFormat="1" ht="3.6" customHeight="1" x14ac:dyDescent="0.2">
      <c r="B46" s="24"/>
      <c r="C46" s="33"/>
      <c r="D46" s="41"/>
      <c r="E46" s="41"/>
      <c r="F46" s="9"/>
      <c r="G46" s="33"/>
      <c r="H46" s="43"/>
      <c r="I46" s="26"/>
      <c r="J46" s="34"/>
      <c r="K46" s="26"/>
    </row>
    <row r="47" spans="2:11" s="7" customFormat="1" ht="11.45" customHeight="1" x14ac:dyDescent="0.2">
      <c r="B47" s="24"/>
      <c r="C47" s="33"/>
      <c r="D47" s="41"/>
      <c r="E47" s="41"/>
      <c r="F47" s="9"/>
      <c r="G47" s="348" t="s">
        <v>92</v>
      </c>
      <c r="H47" s="348"/>
      <c r="I47" s="22">
        <v>0</v>
      </c>
      <c r="J47" s="331">
        <v>0</v>
      </c>
      <c r="K47" s="22"/>
    </row>
    <row r="48" spans="2:11" s="7" customFormat="1" ht="11.45" customHeight="1" x14ac:dyDescent="0.2">
      <c r="B48" s="24"/>
      <c r="C48" s="33"/>
      <c r="D48" s="41"/>
      <c r="E48" s="41"/>
      <c r="F48" s="9"/>
      <c r="G48" s="348" t="s">
        <v>93</v>
      </c>
      <c r="H48" s="348"/>
      <c r="I48" s="22">
        <v>0</v>
      </c>
      <c r="J48" s="331">
        <v>0</v>
      </c>
      <c r="K48" s="22"/>
    </row>
    <row r="49" spans="1:11" s="7" customFormat="1" ht="5.45" customHeight="1" x14ac:dyDescent="0.2">
      <c r="B49" s="24"/>
      <c r="C49" s="33"/>
      <c r="D49" s="41"/>
      <c r="E49" s="41"/>
      <c r="F49" s="9"/>
      <c r="G49" s="33"/>
      <c r="H49" s="44"/>
      <c r="I49" s="26"/>
      <c r="J49" s="34"/>
      <c r="K49" s="26"/>
    </row>
    <row r="50" spans="1:11" s="7" customFormat="1" ht="12" customHeight="1" x14ac:dyDescent="0.2">
      <c r="B50" s="24"/>
      <c r="C50" s="33"/>
      <c r="D50" s="41"/>
      <c r="E50" s="41"/>
      <c r="F50" s="9"/>
      <c r="G50" s="349" t="s">
        <v>94</v>
      </c>
      <c r="H50" s="349"/>
      <c r="I50" s="16">
        <v>18930258040.5</v>
      </c>
      <c r="J50" s="28">
        <v>13399035656.639999</v>
      </c>
      <c r="K50" s="16"/>
    </row>
    <row r="51" spans="1:11" s="7" customFormat="1" ht="4.3499999999999996" customHeight="1" x14ac:dyDescent="0.2">
      <c r="B51" s="24"/>
      <c r="C51" s="33"/>
      <c r="D51" s="41"/>
      <c r="E51" s="41"/>
      <c r="F51" s="9"/>
      <c r="G51" s="33"/>
      <c r="H51" s="43"/>
      <c r="I51" s="26"/>
      <c r="J51" s="34"/>
      <c r="K51" s="26"/>
    </row>
    <row r="52" spans="1:11" s="7" customFormat="1" x14ac:dyDescent="0.2">
      <c r="B52" s="24"/>
      <c r="C52" s="33"/>
      <c r="D52" s="41"/>
      <c r="E52" s="41"/>
      <c r="F52" s="9"/>
      <c r="G52" s="349" t="s">
        <v>95</v>
      </c>
      <c r="H52" s="349"/>
      <c r="I52" s="16">
        <v>21208728582.02</v>
      </c>
      <c r="J52" s="28">
        <v>15744269774.4</v>
      </c>
      <c r="K52" s="16"/>
    </row>
    <row r="53" spans="1:11" s="7" customFormat="1" ht="4.3499999999999996" customHeight="1" x14ac:dyDescent="0.2">
      <c r="B53" s="45"/>
      <c r="C53" s="46"/>
      <c r="D53" s="46"/>
      <c r="E53" s="46"/>
      <c r="F53" s="47"/>
      <c r="G53" s="46"/>
      <c r="H53" s="46"/>
      <c r="I53" s="46"/>
      <c r="J53" s="48"/>
      <c r="K53" s="127"/>
    </row>
    <row r="54" spans="1:11" x14ac:dyDescent="0.2">
      <c r="B54" s="117" t="s">
        <v>243</v>
      </c>
      <c r="C54" s="117"/>
      <c r="D54" s="117"/>
      <c r="E54" s="117"/>
      <c r="F54" s="117"/>
      <c r="G54" s="117"/>
      <c r="H54" s="117"/>
      <c r="I54" s="117"/>
    </row>
    <row r="56" spans="1:11" ht="15" x14ac:dyDescent="0.2">
      <c r="A56" s="2"/>
      <c r="B56" s="356" t="s">
        <v>38</v>
      </c>
      <c r="C56" s="357"/>
      <c r="D56" s="357"/>
      <c r="E56" s="357"/>
      <c r="F56" s="357"/>
      <c r="G56" s="357"/>
      <c r="H56" s="357"/>
      <c r="I56" s="357"/>
      <c r="J56" s="358"/>
    </row>
    <row r="57" spans="1:11" ht="15" x14ac:dyDescent="0.2">
      <c r="A57" s="2"/>
      <c r="B57" s="359" t="s">
        <v>39</v>
      </c>
      <c r="C57" s="360"/>
      <c r="D57" s="360"/>
      <c r="E57" s="360"/>
      <c r="F57" s="360"/>
      <c r="G57" s="360"/>
      <c r="H57" s="360"/>
      <c r="I57" s="360"/>
      <c r="J57" s="361"/>
    </row>
    <row r="58" spans="1:11" ht="15" x14ac:dyDescent="0.2">
      <c r="A58" s="2"/>
      <c r="B58" s="362" t="s">
        <v>309</v>
      </c>
      <c r="C58" s="363"/>
      <c r="D58" s="363"/>
      <c r="E58" s="363"/>
      <c r="F58" s="363"/>
      <c r="G58" s="363"/>
      <c r="H58" s="363"/>
      <c r="I58" s="363"/>
      <c r="J58" s="364"/>
    </row>
    <row r="59" spans="1:11" x14ac:dyDescent="0.2">
      <c r="A59" s="7"/>
      <c r="B59" s="3"/>
      <c r="C59" s="4"/>
      <c r="D59" s="4"/>
      <c r="E59" s="4"/>
      <c r="F59" s="5"/>
      <c r="G59" s="4"/>
      <c r="H59" s="4"/>
      <c r="I59" s="4"/>
      <c r="J59" s="6"/>
    </row>
    <row r="60" spans="1:11" x14ac:dyDescent="0.2">
      <c r="A60" s="7"/>
      <c r="B60" s="355" t="s">
        <v>40</v>
      </c>
      <c r="C60" s="349"/>
      <c r="D60" s="8" t="s">
        <v>306</v>
      </c>
      <c r="E60" s="8" t="s">
        <v>307</v>
      </c>
      <c r="F60" s="9"/>
      <c r="G60" s="349" t="s">
        <v>10</v>
      </c>
      <c r="H60" s="349"/>
      <c r="I60" s="8" t="s">
        <v>295</v>
      </c>
      <c r="J60" s="10" t="s">
        <v>307</v>
      </c>
    </row>
    <row r="61" spans="1:11" x14ac:dyDescent="0.2">
      <c r="A61" s="7"/>
      <c r="B61" s="11"/>
      <c r="C61" s="12"/>
      <c r="D61" s="13"/>
      <c r="E61" s="13"/>
      <c r="F61" s="9"/>
      <c r="G61" s="14"/>
      <c r="H61" s="12"/>
      <c r="I61" s="7"/>
      <c r="J61" s="15"/>
    </row>
    <row r="62" spans="1:11" x14ac:dyDescent="0.2">
      <c r="A62" s="7"/>
      <c r="B62" s="355" t="s">
        <v>41</v>
      </c>
      <c r="C62" s="349"/>
      <c r="D62" s="13"/>
      <c r="E62" s="13"/>
      <c r="F62" s="9"/>
      <c r="G62" s="349" t="s">
        <v>42</v>
      </c>
      <c r="H62" s="349"/>
      <c r="I62" s="16"/>
      <c r="J62" s="17"/>
    </row>
    <row r="63" spans="1:11" x14ac:dyDescent="0.2">
      <c r="A63" s="7"/>
      <c r="B63" s="18"/>
      <c r="C63" s="19"/>
      <c r="D63" s="13"/>
      <c r="E63" s="13"/>
      <c r="F63" s="9"/>
      <c r="G63" s="20"/>
      <c r="H63" s="19"/>
      <c r="I63" s="13"/>
      <c r="J63" s="21"/>
    </row>
    <row r="64" spans="1:11" x14ac:dyDescent="0.2">
      <c r="A64" s="7"/>
      <c r="B64" s="354" t="s">
        <v>43</v>
      </c>
      <c r="C64" s="348"/>
      <c r="D64" s="22">
        <v>1070151786.5499992</v>
      </c>
      <c r="E64" s="22">
        <v>1074919322.6199999</v>
      </c>
      <c r="F64" s="9"/>
      <c r="G64" s="348" t="s">
        <v>44</v>
      </c>
      <c r="H64" s="348"/>
      <c r="I64" s="22">
        <v>245942887.17000008</v>
      </c>
      <c r="J64" s="23">
        <v>433404767.41000003</v>
      </c>
    </row>
    <row r="65" spans="1:10" x14ac:dyDescent="0.2">
      <c r="A65" s="7"/>
      <c r="B65" s="354" t="s">
        <v>45</v>
      </c>
      <c r="C65" s="348"/>
      <c r="D65" s="22">
        <v>37180398.969999313</v>
      </c>
      <c r="E65" s="22">
        <v>20944246.719999999</v>
      </c>
      <c r="F65" s="9"/>
      <c r="G65" s="348" t="s">
        <v>46</v>
      </c>
      <c r="H65" s="348"/>
      <c r="I65" s="22">
        <v>0</v>
      </c>
      <c r="J65" s="23">
        <v>0</v>
      </c>
    </row>
    <row r="66" spans="1:10" x14ac:dyDescent="0.2">
      <c r="A66" s="7"/>
      <c r="B66" s="354" t="s">
        <v>47</v>
      </c>
      <c r="C66" s="348"/>
      <c r="D66" s="22">
        <v>38095435</v>
      </c>
      <c r="E66" s="22">
        <v>87668676.930000007</v>
      </c>
      <c r="F66" s="9"/>
      <c r="G66" s="348" t="s">
        <v>48</v>
      </c>
      <c r="H66" s="348"/>
      <c r="I66" s="22">
        <v>21436125.330000006</v>
      </c>
      <c r="J66" s="23">
        <v>19016960.390000001</v>
      </c>
    </row>
    <row r="67" spans="1:10" x14ac:dyDescent="0.2">
      <c r="A67" s="7"/>
      <c r="B67" s="354" t="s">
        <v>49</v>
      </c>
      <c r="C67" s="348"/>
      <c r="D67" s="22">
        <v>0</v>
      </c>
      <c r="E67" s="22">
        <v>0</v>
      </c>
      <c r="F67" s="9"/>
      <c r="G67" s="348" t="s">
        <v>50</v>
      </c>
      <c r="H67" s="348"/>
      <c r="I67" s="22">
        <v>0</v>
      </c>
      <c r="J67" s="23">
        <v>0</v>
      </c>
    </row>
    <row r="68" spans="1:10" x14ac:dyDescent="0.2">
      <c r="A68" s="7"/>
      <c r="B68" s="354" t="s">
        <v>51</v>
      </c>
      <c r="C68" s="348"/>
      <c r="D68" s="22">
        <v>0</v>
      </c>
      <c r="E68" s="22">
        <v>0</v>
      </c>
      <c r="F68" s="9"/>
      <c r="G68" s="348" t="s">
        <v>52</v>
      </c>
      <c r="H68" s="348"/>
      <c r="I68" s="22">
        <v>0</v>
      </c>
      <c r="J68" s="23">
        <v>0</v>
      </c>
    </row>
    <row r="69" spans="1:10" x14ac:dyDescent="0.2">
      <c r="A69" s="7"/>
      <c r="B69" s="350" t="s">
        <v>53</v>
      </c>
      <c r="C69" s="351"/>
      <c r="D69" s="22">
        <v>-1551514.67</v>
      </c>
      <c r="E69" s="22">
        <v>-1551514.67</v>
      </c>
      <c r="F69" s="9"/>
      <c r="G69" s="348" t="s">
        <v>54</v>
      </c>
      <c r="H69" s="348"/>
      <c r="I69" s="308">
        <v>1946170.0100000002</v>
      </c>
      <c r="J69" s="23">
        <v>1583678.57</v>
      </c>
    </row>
    <row r="70" spans="1:10" x14ac:dyDescent="0.2">
      <c r="A70" s="7"/>
      <c r="B70" s="354" t="s">
        <v>55</v>
      </c>
      <c r="C70" s="348"/>
      <c r="D70" s="22">
        <v>0</v>
      </c>
      <c r="E70" s="22">
        <v>0</v>
      </c>
      <c r="F70" s="9"/>
      <c r="G70" s="348" t="s">
        <v>56</v>
      </c>
      <c r="H70" s="348"/>
      <c r="I70" s="22">
        <v>0</v>
      </c>
      <c r="J70" s="23">
        <v>0</v>
      </c>
    </row>
    <row r="71" spans="1:10" x14ac:dyDescent="0.2">
      <c r="A71" s="7"/>
      <c r="B71" s="24"/>
      <c r="C71" s="299"/>
      <c r="D71" s="26"/>
      <c r="E71" s="26"/>
      <c r="F71" s="9"/>
      <c r="G71" s="348" t="s">
        <v>57</v>
      </c>
      <c r="H71" s="348"/>
      <c r="I71" s="22">
        <v>3234146.65</v>
      </c>
      <c r="J71" s="23">
        <v>114805.14</v>
      </c>
    </row>
    <row r="72" spans="1:10" x14ac:dyDescent="0.2">
      <c r="A72" s="7"/>
      <c r="B72" s="355" t="s">
        <v>58</v>
      </c>
      <c r="C72" s="349"/>
      <c r="D72" s="16">
        <v>1143876105.8499985</v>
      </c>
      <c r="E72" s="16">
        <v>1181980731.5999999</v>
      </c>
      <c r="F72" s="27"/>
      <c r="G72" s="349" t="s">
        <v>59</v>
      </c>
      <c r="H72" s="349"/>
      <c r="I72" s="16">
        <v>272559329.16000009</v>
      </c>
      <c r="J72" s="28">
        <v>454120211.50999999</v>
      </c>
    </row>
    <row r="73" spans="1:10" x14ac:dyDescent="0.2">
      <c r="A73" s="7"/>
      <c r="B73" s="11"/>
      <c r="C73" s="298"/>
      <c r="D73" s="30"/>
      <c r="E73" s="30"/>
      <c r="F73" s="27"/>
      <c r="G73" s="7"/>
      <c r="H73" s="7"/>
      <c r="I73" s="7"/>
      <c r="J73" s="15"/>
    </row>
    <row r="74" spans="1:10" x14ac:dyDescent="0.2">
      <c r="A74" s="7"/>
      <c r="B74" s="355" t="s">
        <v>60</v>
      </c>
      <c r="C74" s="349"/>
      <c r="D74" s="31"/>
      <c r="E74" s="31"/>
      <c r="F74" s="9"/>
      <c r="G74" s="349" t="s">
        <v>61</v>
      </c>
      <c r="H74" s="349"/>
      <c r="I74" s="31"/>
      <c r="J74" s="32"/>
    </row>
    <row r="75" spans="1:10" x14ac:dyDescent="0.2">
      <c r="A75" s="7"/>
      <c r="B75" s="24"/>
      <c r="C75" s="33"/>
      <c r="D75" s="26"/>
      <c r="E75" s="26"/>
      <c r="F75" s="9"/>
      <c r="G75" s="33"/>
      <c r="H75" s="299"/>
      <c r="I75" s="26"/>
      <c r="J75" s="34"/>
    </row>
    <row r="76" spans="1:10" x14ac:dyDescent="0.2">
      <c r="A76" s="7"/>
      <c r="B76" s="350" t="s">
        <v>62</v>
      </c>
      <c r="C76" s="351"/>
      <c r="D76" s="22">
        <v>230054478.61999989</v>
      </c>
      <c r="E76" s="22">
        <v>133602325.23999999</v>
      </c>
      <c r="F76" s="9"/>
      <c r="G76" s="348" t="s">
        <v>63</v>
      </c>
      <c r="H76" s="348"/>
      <c r="I76" s="22">
        <v>0</v>
      </c>
      <c r="J76" s="23">
        <v>0</v>
      </c>
    </row>
    <row r="77" spans="1:10" x14ac:dyDescent="0.2">
      <c r="A77" s="7"/>
      <c r="B77" s="350" t="s">
        <v>64</v>
      </c>
      <c r="C77" s="351"/>
      <c r="D77" s="22">
        <v>0</v>
      </c>
      <c r="E77" s="22">
        <v>0</v>
      </c>
      <c r="F77" s="9"/>
      <c r="G77" s="348" t="s">
        <v>65</v>
      </c>
      <c r="H77" s="348"/>
      <c r="I77" s="22">
        <v>0</v>
      </c>
      <c r="J77" s="23">
        <v>0</v>
      </c>
    </row>
    <row r="78" spans="1:10" x14ac:dyDescent="0.2">
      <c r="A78" s="7"/>
      <c r="B78" s="350" t="s">
        <v>66</v>
      </c>
      <c r="C78" s="351"/>
      <c r="D78" s="22">
        <v>17840702009.779999</v>
      </c>
      <c r="E78" s="22">
        <v>13335206914.459999</v>
      </c>
      <c r="F78" s="9"/>
      <c r="G78" s="351" t="s">
        <v>67</v>
      </c>
      <c r="H78" s="351"/>
      <c r="I78" s="22">
        <v>1990670254.73</v>
      </c>
      <c r="J78" s="23">
        <v>2023042292.49</v>
      </c>
    </row>
    <row r="79" spans="1:10" x14ac:dyDescent="0.2">
      <c r="A79" s="7"/>
      <c r="B79" s="350" t="s">
        <v>68</v>
      </c>
      <c r="C79" s="351"/>
      <c r="D79" s="22">
        <v>1294651988.3200002</v>
      </c>
      <c r="E79" s="22">
        <v>941821010.38</v>
      </c>
      <c r="F79" s="9"/>
      <c r="G79" s="348" t="s">
        <v>69</v>
      </c>
      <c r="H79" s="348"/>
      <c r="I79" s="22">
        <v>0</v>
      </c>
      <c r="J79" s="23">
        <v>0</v>
      </c>
    </row>
    <row r="80" spans="1:10" x14ac:dyDescent="0.2">
      <c r="A80" s="7"/>
      <c r="B80" s="350" t="s">
        <v>70</v>
      </c>
      <c r="C80" s="351"/>
      <c r="D80" s="22">
        <v>74260213.859999999</v>
      </c>
      <c r="E80" s="22">
        <v>73301334.659999996</v>
      </c>
      <c r="F80" s="9"/>
      <c r="G80" s="348" t="s">
        <v>71</v>
      </c>
      <c r="H80" s="348"/>
      <c r="I80" s="22">
        <v>15240957.630000001</v>
      </c>
      <c r="J80" s="23">
        <v>15240957.630000001</v>
      </c>
    </row>
    <row r="81" spans="1:10" x14ac:dyDescent="0.2">
      <c r="A81" s="7"/>
      <c r="B81" s="350" t="s">
        <v>72</v>
      </c>
      <c r="C81" s="351"/>
      <c r="D81" s="22">
        <v>-555411417.86000001</v>
      </c>
      <c r="E81" s="22">
        <v>-439349376.60000002</v>
      </c>
      <c r="F81" s="9"/>
      <c r="G81" s="348" t="s">
        <v>73</v>
      </c>
      <c r="H81" s="348"/>
      <c r="I81" s="22">
        <v>0</v>
      </c>
      <c r="J81" s="23">
        <v>0</v>
      </c>
    </row>
    <row r="82" spans="1:10" x14ac:dyDescent="0.2">
      <c r="A82" s="7"/>
      <c r="B82" s="350" t="s">
        <v>74</v>
      </c>
      <c r="C82" s="351"/>
      <c r="D82" s="22">
        <v>76695519.450000003</v>
      </c>
      <c r="E82" s="22">
        <v>58936396.07</v>
      </c>
      <c r="F82" s="9"/>
      <c r="G82" s="349" t="s">
        <v>75</v>
      </c>
      <c r="H82" s="349"/>
      <c r="I82" s="16">
        <v>2005911212.3600001</v>
      </c>
      <c r="J82" s="28">
        <v>2038283250.1200001</v>
      </c>
    </row>
    <row r="83" spans="1:10" x14ac:dyDescent="0.2">
      <c r="A83" s="7"/>
      <c r="B83" s="350" t="s">
        <v>76</v>
      </c>
      <c r="C83" s="351"/>
      <c r="D83" s="22">
        <v>0</v>
      </c>
      <c r="E83" s="22">
        <v>0</v>
      </c>
      <c r="F83" s="9"/>
      <c r="G83" s="7"/>
      <c r="H83" s="7"/>
      <c r="I83" s="7"/>
      <c r="J83" s="15"/>
    </row>
    <row r="84" spans="1:10" x14ac:dyDescent="0.2">
      <c r="A84" s="7"/>
      <c r="B84" s="350" t="s">
        <v>77</v>
      </c>
      <c r="C84" s="351"/>
      <c r="D84" s="22">
        <v>1103899684</v>
      </c>
      <c r="E84" s="22">
        <v>1103899684</v>
      </c>
      <c r="F84" s="9"/>
      <c r="G84" s="349" t="s">
        <v>78</v>
      </c>
      <c r="H84" s="349"/>
      <c r="I84" s="16">
        <v>2278470541.5200005</v>
      </c>
      <c r="J84" s="28">
        <v>2492403461.6300001</v>
      </c>
    </row>
    <row r="85" spans="1:10" x14ac:dyDescent="0.2">
      <c r="A85" s="7"/>
      <c r="B85" s="35"/>
      <c r="C85" s="300"/>
      <c r="D85" s="37"/>
      <c r="E85" s="37"/>
      <c r="F85" s="9"/>
      <c r="G85" s="7"/>
      <c r="H85" s="7"/>
      <c r="I85" s="7"/>
      <c r="J85" s="15"/>
    </row>
    <row r="86" spans="1:10" x14ac:dyDescent="0.2">
      <c r="A86" s="7"/>
      <c r="B86" s="352" t="s">
        <v>79</v>
      </c>
      <c r="C86" s="353"/>
      <c r="D86" s="38">
        <v>20064852476.169998</v>
      </c>
      <c r="E86" s="38">
        <v>15207418288.209997</v>
      </c>
      <c r="F86" s="27"/>
      <c r="G86" s="349" t="s">
        <v>17</v>
      </c>
      <c r="H86" s="349"/>
      <c r="I86" s="30"/>
      <c r="J86" s="39"/>
    </row>
    <row r="87" spans="1:10" x14ac:dyDescent="0.2">
      <c r="A87" s="7"/>
      <c r="B87" s="35"/>
      <c r="C87" s="40"/>
      <c r="D87" s="37"/>
      <c r="E87" s="37"/>
      <c r="F87" s="9"/>
      <c r="G87" s="349" t="s">
        <v>80</v>
      </c>
      <c r="H87" s="349"/>
      <c r="I87" s="16">
        <v>0</v>
      </c>
      <c r="J87" s="28">
        <v>0</v>
      </c>
    </row>
    <row r="88" spans="1:10" x14ac:dyDescent="0.2">
      <c r="A88" s="7"/>
      <c r="B88" s="352" t="s">
        <v>81</v>
      </c>
      <c r="C88" s="353"/>
      <c r="D88" s="38">
        <v>21208728582.019997</v>
      </c>
      <c r="E88" s="38">
        <v>16389399019.809998</v>
      </c>
      <c r="F88" s="9"/>
      <c r="G88" s="348" t="s">
        <v>82</v>
      </c>
      <c r="H88" s="348"/>
      <c r="I88" s="22">
        <v>0</v>
      </c>
      <c r="J88" s="23">
        <v>0</v>
      </c>
    </row>
    <row r="89" spans="1:10" x14ac:dyDescent="0.2">
      <c r="A89" s="7"/>
      <c r="B89" s="24"/>
      <c r="C89" s="33"/>
      <c r="D89" s="26"/>
      <c r="E89" s="26"/>
      <c r="F89" s="9"/>
      <c r="G89" s="348" t="s">
        <v>83</v>
      </c>
      <c r="H89" s="348"/>
      <c r="I89" s="22">
        <v>0</v>
      </c>
      <c r="J89" s="23">
        <v>0</v>
      </c>
    </row>
    <row r="90" spans="1:10" x14ac:dyDescent="0.2">
      <c r="A90" s="7"/>
      <c r="B90" s="24"/>
      <c r="C90" s="33"/>
      <c r="D90" s="41"/>
      <c r="E90" s="41"/>
      <c r="F90" s="9"/>
      <c r="G90" s="348" t="s">
        <v>84</v>
      </c>
      <c r="H90" s="348"/>
      <c r="I90" s="22">
        <v>0</v>
      </c>
      <c r="J90" s="23">
        <v>0</v>
      </c>
    </row>
    <row r="91" spans="1:10" x14ac:dyDescent="0.2">
      <c r="A91" s="7"/>
      <c r="B91" s="24"/>
      <c r="C91" s="33"/>
      <c r="D91" s="41"/>
      <c r="E91" s="41"/>
      <c r="F91" s="9"/>
      <c r="G91" s="7"/>
      <c r="H91" s="7"/>
      <c r="I91" s="7"/>
      <c r="J91" s="15"/>
    </row>
    <row r="92" spans="1:10" x14ac:dyDescent="0.2">
      <c r="A92" s="7"/>
      <c r="B92" s="24"/>
      <c r="C92" s="42"/>
      <c r="D92" s="42"/>
      <c r="E92" s="41"/>
      <c r="F92" s="9"/>
      <c r="G92" s="349" t="s">
        <v>85</v>
      </c>
      <c r="H92" s="349"/>
      <c r="I92" s="16">
        <v>18930258040.5</v>
      </c>
      <c r="J92" s="28">
        <v>13896995558.18</v>
      </c>
    </row>
    <row r="93" spans="1:10" x14ac:dyDescent="0.2">
      <c r="A93" s="7"/>
      <c r="B93" s="24"/>
      <c r="C93" s="42"/>
      <c r="D93" s="42"/>
      <c r="E93" s="41"/>
      <c r="F93" s="9"/>
      <c r="G93" s="348" t="s">
        <v>86</v>
      </c>
      <c r="H93" s="348"/>
      <c r="I93" s="22">
        <v>1351758493.5900002</v>
      </c>
      <c r="J93" s="23">
        <v>1058821329.8000011</v>
      </c>
    </row>
    <row r="94" spans="1:10" x14ac:dyDescent="0.2">
      <c r="A94" s="7"/>
      <c r="B94" s="24"/>
      <c r="C94" s="42"/>
      <c r="D94" s="42"/>
      <c r="E94" s="41"/>
      <c r="F94" s="9"/>
      <c r="G94" s="348" t="s">
        <v>87</v>
      </c>
      <c r="H94" s="348"/>
      <c r="I94" s="22">
        <v>2690296801.0299997</v>
      </c>
      <c r="J94" s="23">
        <v>1711013051.27</v>
      </c>
    </row>
    <row r="95" spans="1:10" x14ac:dyDescent="0.2">
      <c r="A95" s="7"/>
      <c r="B95" s="24"/>
      <c r="C95" s="42"/>
      <c r="D95" s="42"/>
      <c r="E95" s="41"/>
      <c r="F95" s="9"/>
      <c r="G95" s="348" t="s">
        <v>88</v>
      </c>
      <c r="H95" s="348"/>
      <c r="I95" s="22">
        <v>6601651138.4099998</v>
      </c>
      <c r="J95" s="23">
        <v>2847394168.5999999</v>
      </c>
    </row>
    <row r="96" spans="1:10" x14ac:dyDescent="0.2">
      <c r="A96" s="7"/>
      <c r="B96" s="24"/>
      <c r="C96" s="42"/>
      <c r="D96" s="42"/>
      <c r="E96" s="41"/>
      <c r="F96" s="9"/>
      <c r="G96" s="299" t="s">
        <v>89</v>
      </c>
      <c r="H96" s="299"/>
      <c r="I96" s="22">
        <v>0</v>
      </c>
      <c r="J96" s="23">
        <v>0</v>
      </c>
    </row>
    <row r="97" spans="1:10" x14ac:dyDescent="0.2">
      <c r="A97" s="7"/>
      <c r="B97" s="24"/>
      <c r="C97" s="42"/>
      <c r="D97" s="42"/>
      <c r="E97" s="41"/>
      <c r="F97" s="9"/>
      <c r="G97" s="348" t="s">
        <v>90</v>
      </c>
      <c r="H97" s="348"/>
      <c r="I97" s="22">
        <v>8286551607.4700003</v>
      </c>
      <c r="J97" s="23">
        <v>8279767008.5100002</v>
      </c>
    </row>
    <row r="98" spans="1:10" x14ac:dyDescent="0.2">
      <c r="A98" s="7"/>
      <c r="B98" s="24"/>
      <c r="C98" s="33"/>
      <c r="D98" s="41"/>
      <c r="E98" s="41"/>
      <c r="F98" s="9"/>
      <c r="G98" s="33"/>
      <c r="H98" s="43"/>
      <c r="I98" s="26"/>
      <c r="J98" s="34"/>
    </row>
    <row r="99" spans="1:10" x14ac:dyDescent="0.2">
      <c r="A99" s="7"/>
      <c r="B99" s="24"/>
      <c r="C99" s="33"/>
      <c r="D99" s="41"/>
      <c r="E99" s="41"/>
      <c r="F99" s="9"/>
      <c r="G99" s="349" t="s">
        <v>91</v>
      </c>
      <c r="H99" s="349"/>
      <c r="I99" s="16">
        <v>0</v>
      </c>
      <c r="J99" s="28">
        <v>0</v>
      </c>
    </row>
    <row r="100" spans="1:10" x14ac:dyDescent="0.2">
      <c r="A100" s="7"/>
      <c r="B100" s="24"/>
      <c r="C100" s="33"/>
      <c r="D100" s="41"/>
      <c r="E100" s="41"/>
      <c r="F100" s="9"/>
      <c r="G100" s="33"/>
      <c r="H100" s="43"/>
      <c r="I100" s="26"/>
      <c r="J100" s="34"/>
    </row>
    <row r="101" spans="1:10" x14ac:dyDescent="0.2">
      <c r="A101" s="7"/>
      <c r="B101" s="24"/>
      <c r="C101" s="33"/>
      <c r="D101" s="41"/>
      <c r="E101" s="41"/>
      <c r="F101" s="9"/>
      <c r="G101" s="348" t="s">
        <v>92</v>
      </c>
      <c r="H101" s="348"/>
      <c r="I101" s="22">
        <v>0</v>
      </c>
      <c r="J101" s="23">
        <v>0</v>
      </c>
    </row>
    <row r="102" spans="1:10" x14ac:dyDescent="0.2">
      <c r="A102" s="7"/>
      <c r="B102" s="24"/>
      <c r="C102" s="33"/>
      <c r="D102" s="41"/>
      <c r="E102" s="41"/>
      <c r="F102" s="9"/>
      <c r="G102" s="348" t="s">
        <v>93</v>
      </c>
      <c r="H102" s="348"/>
      <c r="I102" s="22">
        <v>0</v>
      </c>
      <c r="J102" s="23">
        <v>0</v>
      </c>
    </row>
    <row r="103" spans="1:10" x14ac:dyDescent="0.2">
      <c r="A103" s="7"/>
      <c r="B103" s="24"/>
      <c r="C103" s="33"/>
      <c r="D103" s="41"/>
      <c r="E103" s="41"/>
      <c r="F103" s="9"/>
      <c r="G103" s="33"/>
      <c r="H103" s="44"/>
      <c r="I103" s="26"/>
      <c r="J103" s="34"/>
    </row>
    <row r="104" spans="1:10" x14ac:dyDescent="0.2">
      <c r="A104" s="7"/>
      <c r="B104" s="24"/>
      <c r="C104" s="33"/>
      <c r="D104" s="41"/>
      <c r="E104" s="41"/>
      <c r="F104" s="9"/>
      <c r="G104" s="349" t="s">
        <v>94</v>
      </c>
      <c r="H104" s="349"/>
      <c r="I104" s="16">
        <v>18930258040.5</v>
      </c>
      <c r="J104" s="28">
        <v>13896995558.18</v>
      </c>
    </row>
    <row r="105" spans="1:10" x14ac:dyDescent="0.2">
      <c r="A105" s="7"/>
      <c r="B105" s="24"/>
      <c r="C105" s="33"/>
      <c r="D105" s="41"/>
      <c r="E105" s="41"/>
      <c r="F105" s="9"/>
      <c r="G105" s="33"/>
      <c r="H105" s="43"/>
      <c r="I105" s="26"/>
      <c r="J105" s="34"/>
    </row>
    <row r="106" spans="1:10" x14ac:dyDescent="0.2">
      <c r="A106" s="7"/>
      <c r="B106" s="24"/>
      <c r="C106" s="33"/>
      <c r="D106" s="41"/>
      <c r="E106" s="41"/>
      <c r="F106" s="9"/>
      <c r="G106" s="349" t="s">
        <v>95</v>
      </c>
      <c r="H106" s="349"/>
      <c r="I106" s="16">
        <v>21208728582.02</v>
      </c>
      <c r="J106" s="28">
        <v>16389399019.810001</v>
      </c>
    </row>
    <row r="107" spans="1:10" x14ac:dyDescent="0.2">
      <c r="A107" s="7"/>
      <c r="B107" s="45"/>
      <c r="C107" s="46"/>
      <c r="D107" s="46"/>
      <c r="E107" s="46"/>
      <c r="F107" s="47"/>
      <c r="G107" s="46"/>
      <c r="H107" s="46"/>
      <c r="I107" s="46"/>
      <c r="J107" s="48"/>
    </row>
    <row r="108" spans="1:10" x14ac:dyDescent="0.2">
      <c r="B108" s="117" t="s">
        <v>243</v>
      </c>
      <c r="C108" s="117"/>
      <c r="D108" s="117"/>
      <c r="E108" s="117"/>
      <c r="F108" s="117"/>
      <c r="G108" s="117"/>
      <c r="H108" s="117"/>
      <c r="I108" s="117"/>
      <c r="J108" s="50"/>
    </row>
  </sheetData>
  <mergeCells count="120">
    <mergeCell ref="G99:H99"/>
    <mergeCell ref="G101:H101"/>
    <mergeCell ref="G102:H102"/>
    <mergeCell ref="G104:H104"/>
    <mergeCell ref="G106:H106"/>
    <mergeCell ref="G92:H92"/>
    <mergeCell ref="G93:H93"/>
    <mergeCell ref="G94:H94"/>
    <mergeCell ref="G95:H95"/>
    <mergeCell ref="G97:H97"/>
    <mergeCell ref="G87:H87"/>
    <mergeCell ref="B88:C88"/>
    <mergeCell ref="G88:H88"/>
    <mergeCell ref="G89:H89"/>
    <mergeCell ref="G90:H90"/>
    <mergeCell ref="B83:C83"/>
    <mergeCell ref="B84:C84"/>
    <mergeCell ref="G84:H84"/>
    <mergeCell ref="B86:C86"/>
    <mergeCell ref="G86:H86"/>
    <mergeCell ref="B80:C80"/>
    <mergeCell ref="G80:H80"/>
    <mergeCell ref="B81:C81"/>
    <mergeCell ref="G81:H81"/>
    <mergeCell ref="B82:C82"/>
    <mergeCell ref="G82:H82"/>
    <mergeCell ref="B77:C77"/>
    <mergeCell ref="G77:H77"/>
    <mergeCell ref="B78:C78"/>
    <mergeCell ref="G78:H78"/>
    <mergeCell ref="B79:C79"/>
    <mergeCell ref="G79:H79"/>
    <mergeCell ref="B72:C72"/>
    <mergeCell ref="G72:H72"/>
    <mergeCell ref="B74:C74"/>
    <mergeCell ref="G74:H74"/>
    <mergeCell ref="B76:C76"/>
    <mergeCell ref="G76:H76"/>
    <mergeCell ref="B69:C69"/>
    <mergeCell ref="G69:H69"/>
    <mergeCell ref="B70:C70"/>
    <mergeCell ref="G70:H70"/>
    <mergeCell ref="G71:H71"/>
    <mergeCell ref="B66:C66"/>
    <mergeCell ref="G66:H66"/>
    <mergeCell ref="B67:C67"/>
    <mergeCell ref="G67:H67"/>
    <mergeCell ref="B68:C68"/>
    <mergeCell ref="G68:H68"/>
    <mergeCell ref="B62:C62"/>
    <mergeCell ref="G62:H62"/>
    <mergeCell ref="B64:C64"/>
    <mergeCell ref="G64:H64"/>
    <mergeCell ref="B65:C65"/>
    <mergeCell ref="G65:H65"/>
    <mergeCell ref="B56:J56"/>
    <mergeCell ref="B57:J57"/>
    <mergeCell ref="B58:J58"/>
    <mergeCell ref="B60:C60"/>
    <mergeCell ref="G60:H60"/>
    <mergeCell ref="B8:C8"/>
    <mergeCell ref="G8:H8"/>
    <mergeCell ref="B2:J2"/>
    <mergeCell ref="B3:J3"/>
    <mergeCell ref="B4:J4"/>
    <mergeCell ref="B6:C6"/>
    <mergeCell ref="G6:H6"/>
    <mergeCell ref="B10:C10"/>
    <mergeCell ref="G10:H10"/>
    <mergeCell ref="B11:C11"/>
    <mergeCell ref="G11:H11"/>
    <mergeCell ref="B12:C12"/>
    <mergeCell ref="G12:H12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22:C22"/>
    <mergeCell ref="G22:H22"/>
    <mergeCell ref="B23:C23"/>
    <mergeCell ref="G23:H23"/>
    <mergeCell ref="B24:C24"/>
    <mergeCell ref="G24:H24"/>
    <mergeCell ref="B25:C25"/>
    <mergeCell ref="G25:H25"/>
    <mergeCell ref="B26:C26"/>
    <mergeCell ref="G26:H26"/>
    <mergeCell ref="B27:C27"/>
    <mergeCell ref="G27:H27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G48:H48"/>
    <mergeCell ref="G50:H50"/>
    <mergeCell ref="G52:H52"/>
    <mergeCell ref="G39:H39"/>
    <mergeCell ref="G40:H40"/>
    <mergeCell ref="G41:H41"/>
    <mergeCell ref="G43:H43"/>
    <mergeCell ref="G45:H45"/>
    <mergeCell ref="G47:H47"/>
  </mergeCells>
  <pageMargins left="0.7" right="0.7" top="0.75" bottom="0.75" header="0.3" footer="0.3"/>
  <pageSetup scale="7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I138"/>
  <sheetViews>
    <sheetView showGridLines="0" topLeftCell="A124" zoomScale="110" zoomScaleNormal="110" zoomScalePageLayoutView="115" workbookViewId="0">
      <selection activeCell="G54" sqref="G54"/>
    </sheetView>
  </sheetViews>
  <sheetFormatPr baseColWidth="10" defaultColWidth="11.42578125" defaultRowHeight="12" x14ac:dyDescent="0.2"/>
  <cols>
    <col min="1" max="1" width="3.42578125" style="54" customWidth="1"/>
    <col min="2" max="2" width="13.42578125" style="54" customWidth="1"/>
    <col min="3" max="3" width="47.28515625" style="54" customWidth="1"/>
    <col min="4" max="4" width="11.42578125" style="54"/>
    <col min="5" max="5" width="5.140625" style="54" customWidth="1"/>
    <col min="6" max="6" width="16.28515625" style="54" customWidth="1"/>
    <col min="7" max="7" width="16.7109375" style="54" customWidth="1"/>
    <col min="8" max="8" width="2" style="54" customWidth="1"/>
    <col min="9" max="16384" width="11.42578125" style="54"/>
  </cols>
  <sheetData>
    <row r="1" spans="2:7" ht="14.25" customHeight="1" x14ac:dyDescent="0.2">
      <c r="B1" s="370" t="s">
        <v>38</v>
      </c>
      <c r="C1" s="371"/>
      <c r="D1" s="371"/>
      <c r="E1" s="371"/>
      <c r="F1" s="371"/>
      <c r="G1" s="372"/>
    </row>
    <row r="2" spans="2:7" ht="14.25" customHeight="1" x14ac:dyDescent="0.2">
      <c r="B2" s="373" t="s">
        <v>145</v>
      </c>
      <c r="C2" s="374"/>
      <c r="D2" s="374"/>
      <c r="E2" s="374"/>
      <c r="F2" s="374"/>
      <c r="G2" s="375"/>
    </row>
    <row r="3" spans="2:7" ht="14.25" customHeight="1" x14ac:dyDescent="0.2">
      <c r="B3" s="376" t="s">
        <v>310</v>
      </c>
      <c r="C3" s="377"/>
      <c r="D3" s="377"/>
      <c r="E3" s="377"/>
      <c r="F3" s="377"/>
      <c r="G3" s="378"/>
    </row>
    <row r="4" spans="2:7" s="57" customFormat="1" x14ac:dyDescent="0.2">
      <c r="B4" s="254"/>
      <c r="C4" s="255"/>
      <c r="D4" s="255"/>
      <c r="E4" s="255"/>
      <c r="F4" s="56">
        <v>2018</v>
      </c>
      <c r="G4" s="273">
        <v>2017</v>
      </c>
    </row>
    <row r="5" spans="2:7" x14ac:dyDescent="0.2">
      <c r="B5" s="365" t="s">
        <v>21</v>
      </c>
      <c r="C5" s="366"/>
      <c r="D5" s="366"/>
      <c r="E5" s="366"/>
      <c r="F5" s="256"/>
      <c r="G5" s="257"/>
    </row>
    <row r="6" spans="2:7" s="61" customFormat="1" ht="28.35" customHeight="1" x14ac:dyDescent="0.25">
      <c r="B6" s="365" t="s">
        <v>146</v>
      </c>
      <c r="C6" s="366"/>
      <c r="D6" s="366"/>
      <c r="E6" s="366"/>
      <c r="F6" s="292">
        <v>2503515707.9799995</v>
      </c>
      <c r="G6" s="337">
        <v>2269851121.1400003</v>
      </c>
    </row>
    <row r="7" spans="2:7" ht="12" customHeight="1" x14ac:dyDescent="0.2">
      <c r="B7" s="258"/>
      <c r="C7" s="367" t="s">
        <v>147</v>
      </c>
      <c r="D7" s="367"/>
      <c r="E7" s="367"/>
      <c r="F7" s="282">
        <v>1781340414.4499993</v>
      </c>
      <c r="G7" s="287">
        <v>1650973672.4400001</v>
      </c>
    </row>
    <row r="8" spans="2:7" ht="12" customHeight="1" x14ac:dyDescent="0.2">
      <c r="B8" s="258"/>
      <c r="C8" s="367" t="s">
        <v>148</v>
      </c>
      <c r="D8" s="367"/>
      <c r="E8" s="367"/>
      <c r="F8" s="282">
        <v>0</v>
      </c>
      <c r="G8" s="287">
        <v>0</v>
      </c>
    </row>
    <row r="9" spans="2:7" ht="12" customHeight="1" x14ac:dyDescent="0.2">
      <c r="B9" s="258"/>
      <c r="C9" s="367" t="s">
        <v>149</v>
      </c>
      <c r="D9" s="367"/>
      <c r="E9" s="367"/>
      <c r="F9" s="282">
        <v>0</v>
      </c>
      <c r="G9" s="287">
        <v>0</v>
      </c>
    </row>
    <row r="10" spans="2:7" x14ac:dyDescent="0.2">
      <c r="B10" s="258"/>
      <c r="C10" s="367" t="s">
        <v>150</v>
      </c>
      <c r="D10" s="367"/>
      <c r="E10" s="367"/>
      <c r="F10" s="282">
        <v>266926376.70999998</v>
      </c>
      <c r="G10" s="287">
        <v>227768975.90000001</v>
      </c>
    </row>
    <row r="11" spans="2:7" ht="15.6" customHeight="1" x14ac:dyDescent="0.2">
      <c r="B11" s="258"/>
      <c r="C11" s="367" t="s">
        <v>151</v>
      </c>
      <c r="D11" s="367"/>
      <c r="E11" s="367"/>
      <c r="F11" s="282">
        <v>150557790.73000002</v>
      </c>
      <c r="G11" s="287">
        <v>150284736.18000001</v>
      </c>
    </row>
    <row r="12" spans="2:7" ht="12" customHeight="1" x14ac:dyDescent="0.2">
      <c r="B12" s="258"/>
      <c r="C12" s="367" t="s">
        <v>152</v>
      </c>
      <c r="D12" s="367"/>
      <c r="E12" s="367"/>
      <c r="F12" s="282">
        <v>304691126.09000003</v>
      </c>
      <c r="G12" s="287">
        <v>240823736.62</v>
      </c>
    </row>
    <row r="13" spans="2:7" ht="12" customHeight="1" x14ac:dyDescent="0.2">
      <c r="B13" s="258"/>
      <c r="C13" s="367" t="s">
        <v>153</v>
      </c>
      <c r="D13" s="367"/>
      <c r="E13" s="367"/>
      <c r="F13" s="282">
        <v>0</v>
      </c>
      <c r="G13" s="287">
        <v>0</v>
      </c>
    </row>
    <row r="14" spans="2:7" ht="23.45" customHeight="1" x14ac:dyDescent="0.2">
      <c r="B14" s="259"/>
      <c r="C14" s="383" t="s">
        <v>154</v>
      </c>
      <c r="D14" s="383"/>
      <c r="E14" s="383"/>
      <c r="F14" s="283">
        <v>0</v>
      </c>
      <c r="G14" s="287">
        <v>0</v>
      </c>
    </row>
    <row r="15" spans="2:7" x14ac:dyDescent="0.2">
      <c r="B15" s="381" t="s">
        <v>155</v>
      </c>
      <c r="C15" s="382"/>
      <c r="D15" s="382"/>
      <c r="E15" s="382"/>
      <c r="F15" s="284">
        <v>2963170258.5399995</v>
      </c>
      <c r="G15" s="288">
        <v>2748321044.3299999</v>
      </c>
    </row>
    <row r="16" spans="2:7" x14ac:dyDescent="0.2">
      <c r="B16" s="259"/>
      <c r="C16" s="383" t="s">
        <v>156</v>
      </c>
      <c r="D16" s="383"/>
      <c r="E16" s="383"/>
      <c r="F16" s="283">
        <v>2575637259.8399997</v>
      </c>
      <c r="G16" s="287">
        <v>2363235367.23</v>
      </c>
    </row>
    <row r="17" spans="1:7" x14ac:dyDescent="0.2">
      <c r="B17" s="259"/>
      <c r="C17" s="383" t="s">
        <v>157</v>
      </c>
      <c r="D17" s="383"/>
      <c r="E17" s="383"/>
      <c r="F17" s="283">
        <v>387532998.69999999</v>
      </c>
      <c r="G17" s="287">
        <v>385085677.10000002</v>
      </c>
    </row>
    <row r="18" spans="1:7" x14ac:dyDescent="0.2">
      <c r="B18" s="381" t="s">
        <v>158</v>
      </c>
      <c r="C18" s="382"/>
      <c r="D18" s="382"/>
      <c r="E18" s="382"/>
      <c r="F18" s="284">
        <v>788089.19999999925</v>
      </c>
      <c r="G18" s="288">
        <v>490014.95</v>
      </c>
    </row>
    <row r="19" spans="1:7" ht="12.75" customHeight="1" x14ac:dyDescent="0.25">
      <c r="A19" s="251"/>
      <c r="B19" s="259"/>
      <c r="C19" s="383" t="s">
        <v>159</v>
      </c>
      <c r="D19" s="383"/>
      <c r="E19" s="383"/>
      <c r="F19" s="283">
        <v>0</v>
      </c>
      <c r="G19" s="287">
        <v>0</v>
      </c>
    </row>
    <row r="20" spans="1:7" x14ac:dyDescent="0.2">
      <c r="B20" s="259"/>
      <c r="C20" s="383" t="s">
        <v>160</v>
      </c>
      <c r="D20" s="383"/>
      <c r="E20" s="383"/>
      <c r="F20" s="283">
        <v>0</v>
      </c>
      <c r="G20" s="287">
        <v>0</v>
      </c>
    </row>
    <row r="21" spans="1:7" x14ac:dyDescent="0.2">
      <c r="B21" s="259"/>
      <c r="C21" s="383" t="s">
        <v>161</v>
      </c>
      <c r="D21" s="383"/>
      <c r="E21" s="383"/>
      <c r="F21" s="283">
        <v>0</v>
      </c>
      <c r="G21" s="287">
        <v>0</v>
      </c>
    </row>
    <row r="22" spans="1:7" x14ac:dyDescent="0.2">
      <c r="B22" s="259"/>
      <c r="C22" s="383" t="s">
        <v>162</v>
      </c>
      <c r="D22" s="383"/>
      <c r="E22" s="383"/>
      <c r="F22" s="283">
        <v>0</v>
      </c>
      <c r="G22" s="287">
        <v>0</v>
      </c>
    </row>
    <row r="23" spans="1:7" x14ac:dyDescent="0.2">
      <c r="B23" s="259"/>
      <c r="C23" s="383" t="s">
        <v>163</v>
      </c>
      <c r="D23" s="383"/>
      <c r="E23" s="383"/>
      <c r="F23" s="283">
        <v>788089.19999999925</v>
      </c>
      <c r="G23" s="287">
        <v>490014.95</v>
      </c>
    </row>
    <row r="24" spans="1:7" x14ac:dyDescent="0.2">
      <c r="B24" s="259"/>
      <c r="C24" s="312"/>
      <c r="D24" s="312"/>
      <c r="E24" s="312"/>
      <c r="F24" s="283"/>
      <c r="G24" s="289"/>
    </row>
    <row r="25" spans="1:7" x14ac:dyDescent="0.2">
      <c r="B25" s="385" t="s">
        <v>164</v>
      </c>
      <c r="C25" s="386"/>
      <c r="D25" s="386"/>
      <c r="E25" s="386"/>
      <c r="F25" s="285">
        <v>5467474055.7199993</v>
      </c>
      <c r="G25" s="338">
        <v>5018662180.4200001</v>
      </c>
    </row>
    <row r="26" spans="1:7" x14ac:dyDescent="0.2">
      <c r="B26" s="259"/>
      <c r="C26" s="312"/>
      <c r="D26" s="312"/>
      <c r="E26" s="312"/>
      <c r="F26" s="283"/>
      <c r="G26" s="289"/>
    </row>
    <row r="27" spans="1:7" x14ac:dyDescent="0.2">
      <c r="B27" s="379" t="s">
        <v>165</v>
      </c>
      <c r="C27" s="380"/>
      <c r="D27" s="380"/>
      <c r="E27" s="380"/>
      <c r="F27" s="283"/>
      <c r="G27" s="289"/>
    </row>
    <row r="28" spans="1:7" x14ac:dyDescent="0.2">
      <c r="B28" s="381" t="s">
        <v>166</v>
      </c>
      <c r="C28" s="382"/>
      <c r="D28" s="382"/>
      <c r="E28" s="382"/>
      <c r="F28" s="284">
        <v>3183021156.0899992</v>
      </c>
      <c r="G28" s="288">
        <v>2872766774.4700003</v>
      </c>
    </row>
    <row r="29" spans="1:7" x14ac:dyDescent="0.2">
      <c r="B29" s="259"/>
      <c r="C29" s="383" t="s">
        <v>167</v>
      </c>
      <c r="D29" s="383"/>
      <c r="E29" s="383"/>
      <c r="F29" s="283">
        <v>1375422222.9399996</v>
      </c>
      <c r="G29" s="287">
        <v>1331266649.5799999</v>
      </c>
    </row>
    <row r="30" spans="1:7" x14ac:dyDescent="0.2">
      <c r="B30" s="259"/>
      <c r="C30" s="383" t="s">
        <v>168</v>
      </c>
      <c r="D30" s="383"/>
      <c r="E30" s="383"/>
      <c r="F30" s="283">
        <v>578395998.87</v>
      </c>
      <c r="G30" s="287">
        <v>462256851.74000001</v>
      </c>
    </row>
    <row r="31" spans="1:7" x14ac:dyDescent="0.2">
      <c r="B31" s="259"/>
      <c r="C31" s="383" t="s">
        <v>169</v>
      </c>
      <c r="D31" s="383"/>
      <c r="E31" s="383"/>
      <c r="F31" s="283">
        <v>1229202934.2799997</v>
      </c>
      <c r="G31" s="287">
        <v>1079243273.1500001</v>
      </c>
    </row>
    <row r="32" spans="1:7" x14ac:dyDescent="0.2">
      <c r="B32" s="381" t="s">
        <v>157</v>
      </c>
      <c r="C32" s="382"/>
      <c r="D32" s="382"/>
      <c r="E32" s="382"/>
      <c r="F32" s="284">
        <v>632242163.96000004</v>
      </c>
      <c r="G32" s="288">
        <v>446339902.52999997</v>
      </c>
    </row>
    <row r="33" spans="2:7" x14ac:dyDescent="0.2">
      <c r="B33" s="259"/>
      <c r="C33" s="383" t="s">
        <v>170</v>
      </c>
      <c r="D33" s="383"/>
      <c r="E33" s="383"/>
      <c r="F33" s="283">
        <v>0</v>
      </c>
      <c r="G33" s="287">
        <v>0</v>
      </c>
    </row>
    <row r="34" spans="2:7" x14ac:dyDescent="0.2">
      <c r="B34" s="259"/>
      <c r="C34" s="383" t="s">
        <v>171</v>
      </c>
      <c r="D34" s="383"/>
      <c r="E34" s="383"/>
      <c r="F34" s="283">
        <v>43027661.120000005</v>
      </c>
      <c r="G34" s="287">
        <v>18741384.600000001</v>
      </c>
    </row>
    <row r="35" spans="2:7" x14ac:dyDescent="0.2">
      <c r="B35" s="259"/>
      <c r="C35" s="383" t="s">
        <v>172</v>
      </c>
      <c r="D35" s="383"/>
      <c r="E35" s="383"/>
      <c r="F35" s="283">
        <v>0</v>
      </c>
      <c r="G35" s="287">
        <v>0</v>
      </c>
    </row>
    <row r="36" spans="2:7" x14ac:dyDescent="0.2">
      <c r="B36" s="259"/>
      <c r="C36" s="383" t="s">
        <v>173</v>
      </c>
      <c r="D36" s="383"/>
      <c r="E36" s="383"/>
      <c r="F36" s="283">
        <v>101326194.78000002</v>
      </c>
      <c r="G36" s="287">
        <v>39225979.420000002</v>
      </c>
    </row>
    <row r="37" spans="2:7" x14ac:dyDescent="0.2">
      <c r="B37" s="259"/>
      <c r="C37" s="383" t="s">
        <v>174</v>
      </c>
      <c r="D37" s="383"/>
      <c r="E37" s="383"/>
      <c r="F37" s="283">
        <v>367888308.06</v>
      </c>
      <c r="G37" s="287">
        <v>358372538.50999999</v>
      </c>
    </row>
    <row r="38" spans="2:7" x14ac:dyDescent="0.2">
      <c r="B38" s="259"/>
      <c r="C38" s="383" t="s">
        <v>175</v>
      </c>
      <c r="D38" s="383"/>
      <c r="E38" s="383"/>
      <c r="F38" s="283">
        <v>120000000</v>
      </c>
      <c r="G38" s="287">
        <v>30000000</v>
      </c>
    </row>
    <row r="39" spans="2:7" x14ac:dyDescent="0.2">
      <c r="B39" s="259"/>
      <c r="C39" s="383" t="s">
        <v>176</v>
      </c>
      <c r="D39" s="383"/>
      <c r="E39" s="383"/>
      <c r="F39" s="283">
        <v>0</v>
      </c>
      <c r="G39" s="287">
        <v>0</v>
      </c>
    </row>
    <row r="40" spans="2:7" x14ac:dyDescent="0.2">
      <c r="B40" s="259"/>
      <c r="C40" s="383" t="s">
        <v>177</v>
      </c>
      <c r="D40" s="383"/>
      <c r="E40" s="383"/>
      <c r="F40" s="283">
        <v>0</v>
      </c>
      <c r="G40" s="287">
        <v>0</v>
      </c>
    </row>
    <row r="41" spans="2:7" x14ac:dyDescent="0.2">
      <c r="B41" s="259"/>
      <c r="C41" s="383" t="s">
        <v>178</v>
      </c>
      <c r="D41" s="383"/>
      <c r="E41" s="383"/>
      <c r="F41" s="283">
        <v>0</v>
      </c>
      <c r="G41" s="287">
        <v>0</v>
      </c>
    </row>
    <row r="42" spans="2:7" x14ac:dyDescent="0.2">
      <c r="B42" s="259"/>
      <c r="C42" s="312"/>
      <c r="D42" s="312"/>
      <c r="E42" s="312"/>
      <c r="F42" s="325"/>
      <c r="G42" s="324"/>
    </row>
    <row r="43" spans="2:7" x14ac:dyDescent="0.2">
      <c r="B43" s="381" t="s">
        <v>179</v>
      </c>
      <c r="C43" s="382"/>
      <c r="D43" s="382"/>
      <c r="E43" s="382"/>
      <c r="F43" s="284">
        <v>26355457.369999997</v>
      </c>
      <c r="G43" s="288">
        <v>0</v>
      </c>
    </row>
    <row r="44" spans="2:7" x14ac:dyDescent="0.2">
      <c r="B44" s="259"/>
      <c r="C44" s="383" t="s">
        <v>180</v>
      </c>
      <c r="D44" s="383"/>
      <c r="E44" s="383"/>
      <c r="F44" s="283">
        <v>0</v>
      </c>
      <c r="G44" s="287">
        <v>0</v>
      </c>
    </row>
    <row r="45" spans="2:7" x14ac:dyDescent="0.2">
      <c r="B45" s="259"/>
      <c r="C45" s="383" t="s">
        <v>82</v>
      </c>
      <c r="D45" s="383"/>
      <c r="E45" s="383"/>
      <c r="F45" s="283">
        <v>0</v>
      </c>
      <c r="G45" s="287">
        <v>0</v>
      </c>
    </row>
    <row r="46" spans="2:7" x14ac:dyDescent="0.2">
      <c r="B46" s="259"/>
      <c r="C46" s="383" t="s">
        <v>181</v>
      </c>
      <c r="D46" s="383"/>
      <c r="E46" s="383"/>
      <c r="F46" s="283">
        <v>26355457.369999997</v>
      </c>
      <c r="G46" s="287">
        <v>0</v>
      </c>
    </row>
    <row r="47" spans="2:7" x14ac:dyDescent="0.2">
      <c r="B47" s="381" t="s">
        <v>182</v>
      </c>
      <c r="C47" s="382"/>
      <c r="D47" s="382"/>
      <c r="E47" s="382"/>
      <c r="F47" s="284">
        <v>152756716.44</v>
      </c>
      <c r="G47" s="288">
        <v>168557928.63</v>
      </c>
    </row>
    <row r="48" spans="2:7" x14ac:dyDescent="0.2">
      <c r="B48" s="259"/>
      <c r="C48" s="383" t="s">
        <v>183</v>
      </c>
      <c r="D48" s="383"/>
      <c r="E48" s="383"/>
      <c r="F48" s="283">
        <v>150104160.19999999</v>
      </c>
      <c r="G48" s="287">
        <v>138397928.63</v>
      </c>
    </row>
    <row r="49" spans="2:7" x14ac:dyDescent="0.2">
      <c r="B49" s="259"/>
      <c r="C49" s="383" t="s">
        <v>184</v>
      </c>
      <c r="D49" s="383"/>
      <c r="E49" s="383"/>
      <c r="F49" s="283">
        <v>0</v>
      </c>
      <c r="G49" s="287">
        <v>30160000</v>
      </c>
    </row>
    <row r="50" spans="2:7" x14ac:dyDescent="0.2">
      <c r="B50" s="259"/>
      <c r="C50" s="383" t="s">
        <v>185</v>
      </c>
      <c r="D50" s="383"/>
      <c r="E50" s="383"/>
      <c r="F50" s="283">
        <v>2652556.2400000002</v>
      </c>
      <c r="G50" s="287">
        <v>0</v>
      </c>
    </row>
    <row r="51" spans="2:7" x14ac:dyDescent="0.2">
      <c r="B51" s="259"/>
      <c r="C51" s="383" t="s">
        <v>186</v>
      </c>
      <c r="D51" s="383"/>
      <c r="E51" s="383"/>
      <c r="F51" s="283">
        <v>0</v>
      </c>
      <c r="G51" s="287">
        <v>0</v>
      </c>
    </row>
    <row r="52" spans="2:7" x14ac:dyDescent="0.2">
      <c r="B52" s="259"/>
      <c r="C52" s="383" t="s">
        <v>187</v>
      </c>
      <c r="D52" s="383"/>
      <c r="E52" s="383"/>
      <c r="F52" s="283">
        <v>0</v>
      </c>
      <c r="G52" s="287">
        <v>0</v>
      </c>
    </row>
    <row r="53" spans="2:7" x14ac:dyDescent="0.2">
      <c r="B53" s="381" t="s">
        <v>188</v>
      </c>
      <c r="C53" s="382"/>
      <c r="D53" s="382"/>
      <c r="E53" s="382"/>
      <c r="F53" s="284">
        <v>115690973.26000001</v>
      </c>
      <c r="G53" s="288">
        <v>80787617.569999993</v>
      </c>
    </row>
    <row r="54" spans="2:7" x14ac:dyDescent="0.2">
      <c r="B54" s="259"/>
      <c r="C54" s="383" t="s">
        <v>189</v>
      </c>
      <c r="D54" s="383"/>
      <c r="E54" s="383"/>
      <c r="F54" s="283">
        <v>116062041.26000001</v>
      </c>
      <c r="G54" s="289">
        <v>80787617.569999993</v>
      </c>
    </row>
    <row r="55" spans="2:7" x14ac:dyDescent="0.2">
      <c r="B55" s="259"/>
      <c r="C55" s="383" t="s">
        <v>190</v>
      </c>
      <c r="D55" s="383"/>
      <c r="E55" s="383"/>
      <c r="F55" s="283">
        <v>0</v>
      </c>
      <c r="G55" s="287">
        <v>0</v>
      </c>
    </row>
    <row r="56" spans="2:7" x14ac:dyDescent="0.2">
      <c r="B56" s="259"/>
      <c r="C56" s="383" t="s">
        <v>191</v>
      </c>
      <c r="D56" s="383"/>
      <c r="E56" s="383"/>
      <c r="F56" s="283">
        <v>0</v>
      </c>
      <c r="G56" s="287">
        <v>0</v>
      </c>
    </row>
    <row r="57" spans="2:7" ht="28.5" customHeight="1" x14ac:dyDescent="0.2">
      <c r="B57" s="259"/>
      <c r="C57" s="383" t="s">
        <v>192</v>
      </c>
      <c r="D57" s="383"/>
      <c r="E57" s="383"/>
      <c r="F57" s="283">
        <v>0</v>
      </c>
      <c r="G57" s="287">
        <v>0</v>
      </c>
    </row>
    <row r="58" spans="2:7" x14ac:dyDescent="0.2">
      <c r="B58" s="259"/>
      <c r="C58" s="383" t="s">
        <v>193</v>
      </c>
      <c r="D58" s="383"/>
      <c r="E58" s="383"/>
      <c r="F58" s="283">
        <v>0</v>
      </c>
      <c r="G58" s="287">
        <v>0</v>
      </c>
    </row>
    <row r="59" spans="2:7" x14ac:dyDescent="0.2">
      <c r="B59" s="259"/>
      <c r="C59" s="383" t="s">
        <v>194</v>
      </c>
      <c r="D59" s="383"/>
      <c r="E59" s="383"/>
      <c r="F59" s="283">
        <v>-371068</v>
      </c>
      <c r="G59" s="287">
        <v>0</v>
      </c>
    </row>
    <row r="60" spans="2:7" x14ac:dyDescent="0.2">
      <c r="B60" s="381" t="s">
        <v>195</v>
      </c>
      <c r="C60" s="382"/>
      <c r="D60" s="382"/>
      <c r="E60" s="382"/>
      <c r="F60" s="284">
        <v>5649095.0099999998</v>
      </c>
      <c r="G60" s="288">
        <v>1860924</v>
      </c>
    </row>
    <row r="61" spans="2:7" x14ac:dyDescent="0.2">
      <c r="B61" s="259"/>
      <c r="C61" s="383" t="s">
        <v>196</v>
      </c>
      <c r="D61" s="383"/>
      <c r="E61" s="383"/>
      <c r="F61" s="283">
        <v>5649095.0099999998</v>
      </c>
      <c r="G61" s="287">
        <v>1860924</v>
      </c>
    </row>
    <row r="62" spans="2:7" x14ac:dyDescent="0.2">
      <c r="B62" s="384"/>
      <c r="C62" s="383"/>
      <c r="D62" s="383"/>
      <c r="E62" s="383"/>
      <c r="F62" s="283"/>
      <c r="G62" s="289"/>
    </row>
    <row r="63" spans="2:7" x14ac:dyDescent="0.2">
      <c r="B63" s="379" t="s">
        <v>197</v>
      </c>
      <c r="C63" s="380"/>
      <c r="D63" s="380"/>
      <c r="E63" s="380"/>
      <c r="F63" s="285">
        <v>4115715562.1299992</v>
      </c>
      <c r="G63" s="338">
        <v>3570313147.2000003</v>
      </c>
    </row>
    <row r="64" spans="2:7" x14ac:dyDescent="0.2">
      <c r="B64" s="259"/>
      <c r="C64" s="312"/>
      <c r="D64" s="312"/>
      <c r="E64" s="312"/>
      <c r="F64" s="283"/>
      <c r="G64" s="289"/>
    </row>
    <row r="65" spans="1:9" x14ac:dyDescent="0.2">
      <c r="B65" s="379" t="s">
        <v>198</v>
      </c>
      <c r="C65" s="380"/>
      <c r="D65" s="380"/>
      <c r="E65" s="380"/>
      <c r="F65" s="285">
        <v>1351758493.5900002</v>
      </c>
      <c r="G65" s="338">
        <v>1448349033.2199998</v>
      </c>
    </row>
    <row r="66" spans="1:9" x14ac:dyDescent="0.2">
      <c r="B66" s="259"/>
      <c r="C66" s="312"/>
      <c r="D66" s="312"/>
      <c r="E66" s="312"/>
      <c r="F66" s="312"/>
      <c r="G66" s="326"/>
    </row>
    <row r="67" spans="1:9" x14ac:dyDescent="0.2">
      <c r="B67" s="327"/>
      <c r="C67" s="328"/>
      <c r="D67" s="328"/>
      <c r="E67" s="328"/>
      <c r="F67" s="328"/>
      <c r="G67" s="329"/>
    </row>
    <row r="68" spans="1:9" x14ac:dyDescent="0.2">
      <c r="B68" s="117" t="s">
        <v>243</v>
      </c>
      <c r="C68" s="117"/>
      <c r="D68" s="117"/>
      <c r="E68" s="117"/>
      <c r="F68" s="117"/>
      <c r="G68" s="117"/>
      <c r="H68" s="117"/>
      <c r="I68" s="117"/>
    </row>
    <row r="71" spans="1:9" x14ac:dyDescent="0.2">
      <c r="B71" s="370" t="s">
        <v>38</v>
      </c>
      <c r="C71" s="371"/>
      <c r="D71" s="371"/>
      <c r="E71" s="371"/>
      <c r="F71" s="371"/>
      <c r="G71" s="372"/>
    </row>
    <row r="72" spans="1:9" x14ac:dyDescent="0.2">
      <c r="B72" s="373" t="s">
        <v>145</v>
      </c>
      <c r="C72" s="374"/>
      <c r="D72" s="374"/>
      <c r="E72" s="374"/>
      <c r="F72" s="374"/>
      <c r="G72" s="375"/>
    </row>
    <row r="73" spans="1:9" x14ac:dyDescent="0.2">
      <c r="B73" s="376" t="s">
        <v>311</v>
      </c>
      <c r="C73" s="377"/>
      <c r="D73" s="377"/>
      <c r="E73" s="377"/>
      <c r="F73" s="377"/>
      <c r="G73" s="378"/>
    </row>
    <row r="74" spans="1:9" x14ac:dyDescent="0.2">
      <c r="A74" s="57"/>
      <c r="B74" s="254"/>
      <c r="C74" s="255"/>
      <c r="D74" s="255"/>
      <c r="E74" s="255"/>
      <c r="F74" s="56">
        <v>2018</v>
      </c>
      <c r="G74" s="273" t="s">
        <v>307</v>
      </c>
    </row>
    <row r="75" spans="1:9" x14ac:dyDescent="0.2">
      <c r="B75" s="365" t="s">
        <v>21</v>
      </c>
      <c r="C75" s="366"/>
      <c r="D75" s="366"/>
      <c r="E75" s="366"/>
      <c r="F75" s="301"/>
      <c r="G75" s="257"/>
    </row>
    <row r="76" spans="1:9" x14ac:dyDescent="0.2">
      <c r="A76" s="61"/>
      <c r="B76" s="365" t="s">
        <v>146</v>
      </c>
      <c r="C76" s="366"/>
      <c r="D76" s="366"/>
      <c r="E76" s="366"/>
      <c r="F76" s="292">
        <v>2503515707.9799995</v>
      </c>
      <c r="G76" s="337">
        <v>2620388749.1800003</v>
      </c>
    </row>
    <row r="77" spans="1:9" x14ac:dyDescent="0.2">
      <c r="B77" s="302"/>
      <c r="C77" s="367" t="s">
        <v>147</v>
      </c>
      <c r="D77" s="367"/>
      <c r="E77" s="367"/>
      <c r="F77" s="282">
        <v>1781340414.4499993</v>
      </c>
      <c r="G77" s="287">
        <v>1884227130.75</v>
      </c>
    </row>
    <row r="78" spans="1:9" x14ac:dyDescent="0.2">
      <c r="B78" s="302"/>
      <c r="C78" s="367" t="s">
        <v>148</v>
      </c>
      <c r="D78" s="367"/>
      <c r="E78" s="367"/>
      <c r="F78" s="282">
        <v>0</v>
      </c>
      <c r="G78" s="287">
        <v>0</v>
      </c>
    </row>
    <row r="79" spans="1:9" x14ac:dyDescent="0.2">
      <c r="B79" s="302"/>
      <c r="C79" s="367" t="s">
        <v>149</v>
      </c>
      <c r="D79" s="367"/>
      <c r="E79" s="367"/>
      <c r="F79" s="282">
        <v>0</v>
      </c>
      <c r="G79" s="287">
        <v>0</v>
      </c>
    </row>
    <row r="80" spans="1:9" x14ac:dyDescent="0.2">
      <c r="B80" s="302"/>
      <c r="C80" s="367" t="s">
        <v>150</v>
      </c>
      <c r="D80" s="367"/>
      <c r="E80" s="367"/>
      <c r="F80" s="282">
        <v>266926376.70999998</v>
      </c>
      <c r="G80" s="287">
        <v>265675357.12</v>
      </c>
    </row>
    <row r="81" spans="1:7" x14ac:dyDescent="0.2">
      <c r="B81" s="302"/>
      <c r="C81" s="367" t="s">
        <v>151</v>
      </c>
      <c r="D81" s="367"/>
      <c r="E81" s="367"/>
      <c r="F81" s="282">
        <v>150557790.73000002</v>
      </c>
      <c r="G81" s="287">
        <v>178342274.28</v>
      </c>
    </row>
    <row r="82" spans="1:7" x14ac:dyDescent="0.2">
      <c r="B82" s="302"/>
      <c r="C82" s="367" t="s">
        <v>152</v>
      </c>
      <c r="D82" s="367"/>
      <c r="E82" s="367"/>
      <c r="F82" s="282">
        <v>304691126.09000003</v>
      </c>
      <c r="G82" s="287">
        <v>292143987.02999997</v>
      </c>
    </row>
    <row r="83" spans="1:7" x14ac:dyDescent="0.2">
      <c r="B83" s="302"/>
      <c r="C83" s="367" t="s">
        <v>153</v>
      </c>
      <c r="D83" s="367"/>
      <c r="E83" s="367"/>
      <c r="F83" s="282">
        <v>0</v>
      </c>
      <c r="G83" s="287">
        <v>0</v>
      </c>
    </row>
    <row r="84" spans="1:7" x14ac:dyDescent="0.2">
      <c r="B84" s="302"/>
      <c r="C84" s="367" t="s">
        <v>154</v>
      </c>
      <c r="D84" s="367"/>
      <c r="E84" s="367"/>
      <c r="F84" s="282">
        <v>0</v>
      </c>
      <c r="G84" s="287">
        <v>0</v>
      </c>
    </row>
    <row r="85" spans="1:7" x14ac:dyDescent="0.2">
      <c r="B85" s="368" t="s">
        <v>155</v>
      </c>
      <c r="C85" s="369"/>
      <c r="D85" s="369"/>
      <c r="E85" s="369"/>
      <c r="F85" s="284">
        <v>2963170258.5399995</v>
      </c>
      <c r="G85" s="288">
        <v>3375540574.9100003</v>
      </c>
    </row>
    <row r="86" spans="1:7" x14ac:dyDescent="0.2">
      <c r="B86" s="302"/>
      <c r="C86" s="367" t="s">
        <v>156</v>
      </c>
      <c r="D86" s="367"/>
      <c r="E86" s="367"/>
      <c r="F86" s="282">
        <v>2575637259.8399997</v>
      </c>
      <c r="G86" s="287">
        <v>2866392607.6100001</v>
      </c>
    </row>
    <row r="87" spans="1:7" x14ac:dyDescent="0.2">
      <c r="B87" s="302"/>
      <c r="C87" s="367" t="s">
        <v>157</v>
      </c>
      <c r="D87" s="367"/>
      <c r="E87" s="367"/>
      <c r="F87" s="282">
        <v>387532998.69999999</v>
      </c>
      <c r="G87" s="287">
        <v>509147967.30000001</v>
      </c>
    </row>
    <row r="88" spans="1:7" x14ac:dyDescent="0.2">
      <c r="B88" s="368" t="s">
        <v>158</v>
      </c>
      <c r="C88" s="369"/>
      <c r="D88" s="369"/>
      <c r="E88" s="369"/>
      <c r="F88" s="284">
        <v>788089.19999999925</v>
      </c>
      <c r="G88" s="288">
        <v>512767.04</v>
      </c>
    </row>
    <row r="89" spans="1:7" ht="15" x14ac:dyDescent="0.25">
      <c r="A89" s="251"/>
      <c r="B89" s="302"/>
      <c r="C89" s="367" t="s">
        <v>159</v>
      </c>
      <c r="D89" s="367"/>
      <c r="E89" s="367"/>
      <c r="F89" s="282">
        <v>0</v>
      </c>
      <c r="G89" s="287">
        <v>0</v>
      </c>
    </row>
    <row r="90" spans="1:7" x14ac:dyDescent="0.2">
      <c r="B90" s="302"/>
      <c r="C90" s="367" t="s">
        <v>160</v>
      </c>
      <c r="D90" s="367"/>
      <c r="E90" s="367"/>
      <c r="F90" s="282">
        <v>0</v>
      </c>
      <c r="G90" s="287">
        <v>0</v>
      </c>
    </row>
    <row r="91" spans="1:7" x14ac:dyDescent="0.2">
      <c r="B91" s="302"/>
      <c r="C91" s="367" t="s">
        <v>161</v>
      </c>
      <c r="D91" s="367"/>
      <c r="E91" s="367"/>
      <c r="F91" s="282">
        <v>0</v>
      </c>
      <c r="G91" s="287">
        <v>0</v>
      </c>
    </row>
    <row r="92" spans="1:7" x14ac:dyDescent="0.2">
      <c r="B92" s="302"/>
      <c r="C92" s="367" t="s">
        <v>162</v>
      </c>
      <c r="D92" s="367"/>
      <c r="E92" s="367"/>
      <c r="F92" s="282">
        <v>0</v>
      </c>
      <c r="G92" s="287">
        <v>0</v>
      </c>
    </row>
    <row r="93" spans="1:7" x14ac:dyDescent="0.2">
      <c r="B93" s="302"/>
      <c r="C93" s="367" t="s">
        <v>163</v>
      </c>
      <c r="D93" s="367"/>
      <c r="E93" s="367"/>
      <c r="F93" s="282">
        <v>788089.19999999925</v>
      </c>
      <c r="G93" s="287">
        <v>512767.04</v>
      </c>
    </row>
    <row r="94" spans="1:7" x14ac:dyDescent="0.2">
      <c r="B94" s="302"/>
      <c r="C94" s="301"/>
      <c r="D94" s="301"/>
      <c r="E94" s="301"/>
      <c r="F94" s="283"/>
      <c r="G94" s="289"/>
    </row>
    <row r="95" spans="1:7" x14ac:dyDescent="0.2">
      <c r="B95" s="387" t="s">
        <v>164</v>
      </c>
      <c r="C95" s="388"/>
      <c r="D95" s="388"/>
      <c r="E95" s="388"/>
      <c r="F95" s="285">
        <v>5467474055.7199993</v>
      </c>
      <c r="G95" s="338">
        <v>5996442091.1300011</v>
      </c>
    </row>
    <row r="96" spans="1:7" x14ac:dyDescent="0.2">
      <c r="B96" s="302"/>
      <c r="C96" s="301"/>
      <c r="D96" s="301"/>
      <c r="E96" s="301"/>
      <c r="F96" s="282"/>
      <c r="G96" s="287"/>
    </row>
    <row r="97" spans="2:7" x14ac:dyDescent="0.2">
      <c r="B97" s="365" t="s">
        <v>165</v>
      </c>
      <c r="C97" s="366"/>
      <c r="D97" s="366"/>
      <c r="E97" s="366"/>
      <c r="F97" s="282"/>
      <c r="G97" s="287"/>
    </row>
    <row r="98" spans="2:7" x14ac:dyDescent="0.2">
      <c r="B98" s="368" t="s">
        <v>166</v>
      </c>
      <c r="C98" s="369"/>
      <c r="D98" s="369"/>
      <c r="E98" s="369"/>
      <c r="F98" s="286">
        <v>3183021156.0899992</v>
      </c>
      <c r="G98" s="290">
        <v>3930035192.6800003</v>
      </c>
    </row>
    <row r="99" spans="2:7" x14ac:dyDescent="0.2">
      <c r="B99" s="302"/>
      <c r="C99" s="367" t="s">
        <v>167</v>
      </c>
      <c r="D99" s="367"/>
      <c r="E99" s="367"/>
      <c r="F99" s="282">
        <v>1375422222.9399996</v>
      </c>
      <c r="G99" s="287">
        <v>1718424080.96</v>
      </c>
    </row>
    <row r="100" spans="2:7" x14ac:dyDescent="0.2">
      <c r="B100" s="302"/>
      <c r="C100" s="367" t="s">
        <v>168</v>
      </c>
      <c r="D100" s="367"/>
      <c r="E100" s="367"/>
      <c r="F100" s="282">
        <v>578395998.87</v>
      </c>
      <c r="G100" s="287">
        <v>678865845.11000001</v>
      </c>
    </row>
    <row r="101" spans="2:7" x14ac:dyDescent="0.2">
      <c r="B101" s="302"/>
      <c r="C101" s="367" t="s">
        <v>169</v>
      </c>
      <c r="D101" s="367"/>
      <c r="E101" s="367"/>
      <c r="F101" s="282">
        <v>1229202934.2799997</v>
      </c>
      <c r="G101" s="287">
        <v>1532745266.6099999</v>
      </c>
    </row>
    <row r="102" spans="2:7" x14ac:dyDescent="0.2">
      <c r="B102" s="368" t="s">
        <v>157</v>
      </c>
      <c r="C102" s="369"/>
      <c r="D102" s="369"/>
      <c r="E102" s="369"/>
      <c r="F102" s="286">
        <v>632242163.96000004</v>
      </c>
      <c r="G102" s="290">
        <v>661395004.59000003</v>
      </c>
    </row>
    <row r="103" spans="2:7" x14ac:dyDescent="0.2">
      <c r="B103" s="302"/>
      <c r="C103" s="367" t="s">
        <v>170</v>
      </c>
      <c r="D103" s="367"/>
      <c r="E103" s="367"/>
      <c r="F103" s="282">
        <v>0</v>
      </c>
      <c r="G103" s="287">
        <v>0</v>
      </c>
    </row>
    <row r="104" spans="2:7" x14ac:dyDescent="0.2">
      <c r="B104" s="302"/>
      <c r="C104" s="367" t="s">
        <v>171</v>
      </c>
      <c r="D104" s="367"/>
      <c r="E104" s="367"/>
      <c r="F104" s="282">
        <v>43027661.120000005</v>
      </c>
      <c r="G104" s="287">
        <v>22199717.960000001</v>
      </c>
    </row>
    <row r="105" spans="2:7" x14ac:dyDescent="0.2">
      <c r="B105" s="302"/>
      <c r="C105" s="367" t="s">
        <v>172</v>
      </c>
      <c r="D105" s="367"/>
      <c r="E105" s="367"/>
      <c r="F105" s="282">
        <v>0</v>
      </c>
      <c r="G105" s="287">
        <v>0</v>
      </c>
    </row>
    <row r="106" spans="2:7" x14ac:dyDescent="0.2">
      <c r="B106" s="302"/>
      <c r="C106" s="367" t="s">
        <v>173</v>
      </c>
      <c r="D106" s="367"/>
      <c r="E106" s="367"/>
      <c r="F106" s="282">
        <v>101326194.78000002</v>
      </c>
      <c r="G106" s="287">
        <v>63595017.060000002</v>
      </c>
    </row>
    <row r="107" spans="2:7" x14ac:dyDescent="0.2">
      <c r="B107" s="302"/>
      <c r="C107" s="367" t="s">
        <v>174</v>
      </c>
      <c r="D107" s="367"/>
      <c r="E107" s="367"/>
      <c r="F107" s="282">
        <v>367888308.06</v>
      </c>
      <c r="G107" s="287">
        <v>455600269.56999999</v>
      </c>
    </row>
    <row r="108" spans="2:7" x14ac:dyDescent="0.2">
      <c r="B108" s="302"/>
      <c r="C108" s="367" t="s">
        <v>175</v>
      </c>
      <c r="D108" s="367"/>
      <c r="E108" s="367"/>
      <c r="F108" s="282">
        <v>120000000</v>
      </c>
      <c r="G108" s="287">
        <v>120000000</v>
      </c>
    </row>
    <row r="109" spans="2:7" x14ac:dyDescent="0.2">
      <c r="B109" s="302"/>
      <c r="C109" s="367" t="s">
        <v>176</v>
      </c>
      <c r="D109" s="367"/>
      <c r="E109" s="367"/>
      <c r="F109" s="282">
        <v>0</v>
      </c>
      <c r="G109" s="287">
        <v>0</v>
      </c>
    </row>
    <row r="110" spans="2:7" x14ac:dyDescent="0.2">
      <c r="B110" s="302"/>
      <c r="C110" s="367" t="s">
        <v>177</v>
      </c>
      <c r="D110" s="367"/>
      <c r="E110" s="367"/>
      <c r="F110" s="282">
        <v>0</v>
      </c>
      <c r="G110" s="287">
        <v>0</v>
      </c>
    </row>
    <row r="111" spans="2:7" x14ac:dyDescent="0.2">
      <c r="B111" s="340"/>
      <c r="C111" s="367" t="s">
        <v>178</v>
      </c>
      <c r="D111" s="367"/>
      <c r="E111" s="367"/>
      <c r="F111" s="282">
        <v>0</v>
      </c>
      <c r="G111" s="287">
        <v>0</v>
      </c>
    </row>
    <row r="112" spans="2:7" x14ac:dyDescent="0.2">
      <c r="B112" s="340"/>
      <c r="C112" s="367"/>
      <c r="D112" s="367"/>
      <c r="E112" s="367"/>
      <c r="F112" s="282"/>
      <c r="G112" s="287"/>
    </row>
    <row r="113" spans="2:7" x14ac:dyDescent="0.2">
      <c r="B113" s="368" t="s">
        <v>179</v>
      </c>
      <c r="C113" s="369"/>
      <c r="D113" s="369"/>
      <c r="E113" s="369"/>
      <c r="F113" s="286">
        <v>26355457.369999997</v>
      </c>
      <c r="G113" s="290">
        <v>25392987.68</v>
      </c>
    </row>
    <row r="114" spans="2:7" x14ac:dyDescent="0.2">
      <c r="B114" s="302"/>
      <c r="C114" s="367" t="s">
        <v>180</v>
      </c>
      <c r="D114" s="367"/>
      <c r="E114" s="367"/>
      <c r="F114" s="282">
        <v>0</v>
      </c>
      <c r="G114" s="287">
        <v>0</v>
      </c>
    </row>
    <row r="115" spans="2:7" x14ac:dyDescent="0.2">
      <c r="B115" s="302"/>
      <c r="C115" s="367" t="s">
        <v>82</v>
      </c>
      <c r="D115" s="367"/>
      <c r="E115" s="367"/>
      <c r="F115" s="282">
        <v>0</v>
      </c>
      <c r="G115" s="287">
        <v>0</v>
      </c>
    </row>
    <row r="116" spans="2:7" x14ac:dyDescent="0.2">
      <c r="B116" s="302"/>
      <c r="C116" s="367" t="s">
        <v>181</v>
      </c>
      <c r="D116" s="367"/>
      <c r="E116" s="367"/>
      <c r="F116" s="282">
        <v>26355457.369999997</v>
      </c>
      <c r="G116" s="287">
        <v>25392987.68</v>
      </c>
    </row>
    <row r="117" spans="2:7" x14ac:dyDescent="0.2">
      <c r="B117" s="368" t="s">
        <v>182</v>
      </c>
      <c r="C117" s="369"/>
      <c r="D117" s="369"/>
      <c r="E117" s="369"/>
      <c r="F117" s="286">
        <v>152756716.44</v>
      </c>
      <c r="G117" s="290">
        <v>198671750.13</v>
      </c>
    </row>
    <row r="118" spans="2:7" x14ac:dyDescent="0.2">
      <c r="B118" s="259"/>
      <c r="C118" s="383" t="s">
        <v>183</v>
      </c>
      <c r="D118" s="383"/>
      <c r="E118" s="383"/>
      <c r="F118" s="282">
        <v>150104160.19999999</v>
      </c>
      <c r="G118" s="287">
        <v>167119750.13</v>
      </c>
    </row>
    <row r="119" spans="2:7" x14ac:dyDescent="0.2">
      <c r="B119" s="259"/>
      <c r="C119" s="383" t="s">
        <v>184</v>
      </c>
      <c r="D119" s="383"/>
      <c r="E119" s="383"/>
      <c r="F119" s="282">
        <v>0</v>
      </c>
      <c r="G119" s="287">
        <v>30160000</v>
      </c>
    </row>
    <row r="120" spans="2:7" x14ac:dyDescent="0.2">
      <c r="B120" s="259"/>
      <c r="C120" s="383" t="s">
        <v>185</v>
      </c>
      <c r="D120" s="383"/>
      <c r="E120" s="383"/>
      <c r="F120" s="282">
        <v>2652556.2400000002</v>
      </c>
      <c r="G120" s="287">
        <v>1392000</v>
      </c>
    </row>
    <row r="121" spans="2:7" x14ac:dyDescent="0.2">
      <c r="B121" s="259"/>
      <c r="C121" s="383" t="s">
        <v>186</v>
      </c>
      <c r="D121" s="383"/>
      <c r="E121" s="383"/>
      <c r="F121" s="282">
        <v>0</v>
      </c>
      <c r="G121" s="287">
        <v>0</v>
      </c>
    </row>
    <row r="122" spans="2:7" x14ac:dyDescent="0.2">
      <c r="B122" s="259"/>
      <c r="C122" s="383" t="s">
        <v>187</v>
      </c>
      <c r="D122" s="383"/>
      <c r="E122" s="383"/>
      <c r="F122" s="282">
        <v>0</v>
      </c>
      <c r="G122" s="287">
        <v>0</v>
      </c>
    </row>
    <row r="123" spans="2:7" x14ac:dyDescent="0.2">
      <c r="B123" s="381" t="s">
        <v>188</v>
      </c>
      <c r="C123" s="382"/>
      <c r="D123" s="382"/>
      <c r="E123" s="382"/>
      <c r="F123" s="284">
        <v>115690973.26000001</v>
      </c>
      <c r="G123" s="290">
        <v>103107771.69</v>
      </c>
    </row>
    <row r="124" spans="2:7" x14ac:dyDescent="0.2">
      <c r="B124" s="259"/>
      <c r="C124" s="383" t="s">
        <v>189</v>
      </c>
      <c r="D124" s="383"/>
      <c r="E124" s="383"/>
      <c r="F124" s="282">
        <v>116062041.26000001</v>
      </c>
      <c r="G124" s="287">
        <v>103099154.95999999</v>
      </c>
    </row>
    <row r="125" spans="2:7" x14ac:dyDescent="0.2">
      <c r="B125" s="259"/>
      <c r="C125" s="383" t="s">
        <v>190</v>
      </c>
      <c r="D125" s="383"/>
      <c r="E125" s="383"/>
      <c r="F125" s="282">
        <v>0</v>
      </c>
      <c r="G125" s="287">
        <v>0</v>
      </c>
    </row>
    <row r="126" spans="2:7" x14ac:dyDescent="0.2">
      <c r="B126" s="259"/>
      <c r="C126" s="383" t="s">
        <v>191</v>
      </c>
      <c r="D126" s="383"/>
      <c r="E126" s="383"/>
      <c r="F126" s="282">
        <v>0</v>
      </c>
      <c r="G126" s="287">
        <v>0</v>
      </c>
    </row>
    <row r="127" spans="2:7" x14ac:dyDescent="0.2">
      <c r="B127" s="259"/>
      <c r="C127" s="383" t="s">
        <v>192</v>
      </c>
      <c r="D127" s="383"/>
      <c r="E127" s="383"/>
      <c r="F127" s="282">
        <v>0</v>
      </c>
      <c r="G127" s="287">
        <v>0</v>
      </c>
    </row>
    <row r="128" spans="2:7" x14ac:dyDescent="0.2">
      <c r="B128" s="259"/>
      <c r="C128" s="383" t="s">
        <v>193</v>
      </c>
      <c r="D128" s="383"/>
      <c r="E128" s="383"/>
      <c r="F128" s="282">
        <v>0</v>
      </c>
      <c r="G128" s="287">
        <v>0</v>
      </c>
    </row>
    <row r="129" spans="2:9" x14ac:dyDescent="0.2">
      <c r="B129" s="259"/>
      <c r="C129" s="383" t="s">
        <v>194</v>
      </c>
      <c r="D129" s="383"/>
      <c r="E129" s="383"/>
      <c r="F129" s="282">
        <v>-371068</v>
      </c>
      <c r="G129" s="287">
        <v>8616.73</v>
      </c>
    </row>
    <row r="130" spans="2:9" x14ac:dyDescent="0.2">
      <c r="B130" s="381" t="s">
        <v>195</v>
      </c>
      <c r="C130" s="382"/>
      <c r="D130" s="382"/>
      <c r="E130" s="382"/>
      <c r="F130" s="284">
        <v>5649095.0099999998</v>
      </c>
      <c r="G130" s="290">
        <v>19018054.559999999</v>
      </c>
    </row>
    <row r="131" spans="2:9" x14ac:dyDescent="0.2">
      <c r="B131" s="259"/>
      <c r="C131" s="383" t="s">
        <v>196</v>
      </c>
      <c r="D131" s="383"/>
      <c r="E131" s="383"/>
      <c r="F131" s="282">
        <v>5649095.0099999998</v>
      </c>
      <c r="G131" s="287">
        <v>19018054.559999999</v>
      </c>
    </row>
    <row r="132" spans="2:9" x14ac:dyDescent="0.2">
      <c r="B132" s="389"/>
      <c r="C132" s="367"/>
      <c r="D132" s="367"/>
      <c r="E132" s="367"/>
      <c r="F132" s="282"/>
      <c r="G132" s="287"/>
    </row>
    <row r="133" spans="2:9" x14ac:dyDescent="0.2">
      <c r="B133" s="365" t="s">
        <v>197</v>
      </c>
      <c r="C133" s="366"/>
      <c r="D133" s="366"/>
      <c r="E133" s="366"/>
      <c r="F133" s="291">
        <v>4115715562.1299992</v>
      </c>
      <c r="G133" s="339">
        <v>4937620761.3299999</v>
      </c>
    </row>
    <row r="134" spans="2:9" x14ac:dyDescent="0.2">
      <c r="B134" s="302"/>
      <c r="C134" s="301"/>
      <c r="D134" s="301"/>
      <c r="E134" s="301"/>
      <c r="F134" s="282"/>
      <c r="G134" s="287"/>
    </row>
    <row r="135" spans="2:9" x14ac:dyDescent="0.2">
      <c r="B135" s="365" t="s">
        <v>198</v>
      </c>
      <c r="C135" s="366"/>
      <c r="D135" s="366"/>
      <c r="E135" s="366"/>
      <c r="F135" s="291">
        <v>1351758493.5900002</v>
      </c>
      <c r="G135" s="339">
        <v>1058821329.8000011</v>
      </c>
    </row>
    <row r="136" spans="2:9" x14ac:dyDescent="0.2">
      <c r="B136" s="302"/>
      <c r="C136" s="301"/>
      <c r="D136" s="301"/>
      <c r="E136" s="301"/>
      <c r="F136" s="301"/>
      <c r="G136" s="260"/>
    </row>
    <row r="137" spans="2:9" x14ac:dyDescent="0.2">
      <c r="B137" s="261"/>
      <c r="C137" s="262"/>
      <c r="D137" s="262"/>
      <c r="E137" s="262"/>
      <c r="F137" s="262"/>
      <c r="G137" s="263"/>
    </row>
    <row r="138" spans="2:9" x14ac:dyDescent="0.2">
      <c r="B138" s="117" t="s">
        <v>243</v>
      </c>
      <c r="C138" s="117"/>
      <c r="D138" s="117"/>
      <c r="E138" s="117"/>
      <c r="F138" s="117"/>
      <c r="G138" s="117"/>
      <c r="H138" s="117"/>
      <c r="I138" s="117"/>
    </row>
  </sheetData>
  <mergeCells count="121">
    <mergeCell ref="B133:E133"/>
    <mergeCell ref="B135:E135"/>
    <mergeCell ref="C127:E127"/>
    <mergeCell ref="C128:E128"/>
    <mergeCell ref="C129:E129"/>
    <mergeCell ref="B130:E130"/>
    <mergeCell ref="C131:E131"/>
    <mergeCell ref="C122:E122"/>
    <mergeCell ref="B123:E123"/>
    <mergeCell ref="C124:E124"/>
    <mergeCell ref="C125:E125"/>
    <mergeCell ref="C126:E126"/>
    <mergeCell ref="C118:E118"/>
    <mergeCell ref="C119:E119"/>
    <mergeCell ref="C120:E120"/>
    <mergeCell ref="C121:E121"/>
    <mergeCell ref="B113:E113"/>
    <mergeCell ref="C114:E114"/>
    <mergeCell ref="C115:E115"/>
    <mergeCell ref="C116:E116"/>
    <mergeCell ref="B132:E132"/>
    <mergeCell ref="C109:E109"/>
    <mergeCell ref="C110:E110"/>
    <mergeCell ref="C111:E111"/>
    <mergeCell ref="C104:E104"/>
    <mergeCell ref="C105:E105"/>
    <mergeCell ref="C106:E106"/>
    <mergeCell ref="C107:E107"/>
    <mergeCell ref="C108:E108"/>
    <mergeCell ref="B117:E117"/>
    <mergeCell ref="C112:E112"/>
    <mergeCell ref="C99:E99"/>
    <mergeCell ref="C100:E100"/>
    <mergeCell ref="C101:E101"/>
    <mergeCell ref="B102:E102"/>
    <mergeCell ref="C103:E103"/>
    <mergeCell ref="C92:E92"/>
    <mergeCell ref="C93:E93"/>
    <mergeCell ref="B95:E95"/>
    <mergeCell ref="B97:E97"/>
    <mergeCell ref="B98:E98"/>
    <mergeCell ref="C13:E13"/>
    <mergeCell ref="B1:G1"/>
    <mergeCell ref="B2:G2"/>
    <mergeCell ref="B3:G3"/>
    <mergeCell ref="B5:E5"/>
    <mergeCell ref="B6:E6"/>
    <mergeCell ref="C7:E7"/>
    <mergeCell ref="C8:E8"/>
    <mergeCell ref="C9:E9"/>
    <mergeCell ref="C10:E10"/>
    <mergeCell ref="C11:E11"/>
    <mergeCell ref="C12:E12"/>
    <mergeCell ref="B27:E27"/>
    <mergeCell ref="C14:E14"/>
    <mergeCell ref="B15:E15"/>
    <mergeCell ref="C16:E16"/>
    <mergeCell ref="C17:E17"/>
    <mergeCell ref="B18:E18"/>
    <mergeCell ref="C19:E19"/>
    <mergeCell ref="C20:E20"/>
    <mergeCell ref="C21:E21"/>
    <mergeCell ref="C22:E22"/>
    <mergeCell ref="C23:E23"/>
    <mergeCell ref="B25:E25"/>
    <mergeCell ref="C39:E39"/>
    <mergeCell ref="B28:E28"/>
    <mergeCell ref="C29:E29"/>
    <mergeCell ref="C30:E30"/>
    <mergeCell ref="C31:E31"/>
    <mergeCell ref="B32:E32"/>
    <mergeCell ref="C33:E33"/>
    <mergeCell ref="C34:E34"/>
    <mergeCell ref="C35:E35"/>
    <mergeCell ref="C36:E36"/>
    <mergeCell ref="C37:E37"/>
    <mergeCell ref="C38:E38"/>
    <mergeCell ref="C52:E52"/>
    <mergeCell ref="C40:E40"/>
    <mergeCell ref="C41:E41"/>
    <mergeCell ref="B43:E43"/>
    <mergeCell ref="C44:E44"/>
    <mergeCell ref="C45:E45"/>
    <mergeCell ref="C46:E46"/>
    <mergeCell ref="B47:E47"/>
    <mergeCell ref="C48:E48"/>
    <mergeCell ref="C49:E49"/>
    <mergeCell ref="C50:E50"/>
    <mergeCell ref="C51:E51"/>
    <mergeCell ref="B65:E65"/>
    <mergeCell ref="B53:E53"/>
    <mergeCell ref="C54:E54"/>
    <mergeCell ref="C55:E55"/>
    <mergeCell ref="C56:E56"/>
    <mergeCell ref="C57:E57"/>
    <mergeCell ref="C58:E58"/>
    <mergeCell ref="C59:E59"/>
    <mergeCell ref="B60:E60"/>
    <mergeCell ref="C61:E61"/>
    <mergeCell ref="B62:E62"/>
    <mergeCell ref="B63:E63"/>
    <mergeCell ref="B76:E76"/>
    <mergeCell ref="C87:E87"/>
    <mergeCell ref="B88:E88"/>
    <mergeCell ref="C89:E89"/>
    <mergeCell ref="C90:E90"/>
    <mergeCell ref="C91:E91"/>
    <mergeCell ref="C82:E82"/>
    <mergeCell ref="B71:G71"/>
    <mergeCell ref="B72:G72"/>
    <mergeCell ref="B73:G73"/>
    <mergeCell ref="B75:E75"/>
    <mergeCell ref="C83:E83"/>
    <mergeCell ref="C84:E84"/>
    <mergeCell ref="B85:E85"/>
    <mergeCell ref="C86:E86"/>
    <mergeCell ref="C77:E77"/>
    <mergeCell ref="C78:E78"/>
    <mergeCell ref="C79:E79"/>
    <mergeCell ref="C80:E80"/>
    <mergeCell ref="C81:E81"/>
  </mergeCells>
  <pageMargins left="0.7" right="0.7" top="0.75" bottom="0.75" header="0.3" footer="0.3"/>
  <pageSetup scale="82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B1:K42"/>
  <sheetViews>
    <sheetView showGridLines="0" topLeftCell="A22" zoomScale="80" zoomScaleNormal="80" workbookViewId="0"/>
  </sheetViews>
  <sheetFormatPr baseColWidth="10" defaultColWidth="11.42578125" defaultRowHeight="15" x14ac:dyDescent="0.25"/>
  <cols>
    <col min="1" max="1" width="4.140625" style="113" customWidth="1"/>
    <col min="2" max="2" width="3.42578125" style="113" customWidth="1"/>
    <col min="3" max="3" width="11.42578125" style="113" customWidth="1"/>
    <col min="4" max="4" width="76" style="113" customWidth="1"/>
    <col min="5" max="5" width="21.5703125" style="113" customWidth="1"/>
    <col min="6" max="6" width="24.7109375" style="113" customWidth="1"/>
    <col min="7" max="7" width="22.28515625" style="113" customWidth="1"/>
    <col min="8" max="8" width="21" style="113" customWidth="1"/>
    <col min="9" max="9" width="22.85546875" style="113" customWidth="1"/>
    <col min="10" max="10" width="20.7109375" style="113" customWidth="1"/>
    <col min="11" max="19" width="11.42578125" style="113" customWidth="1"/>
    <col min="20" max="16384" width="11.42578125" style="113"/>
  </cols>
  <sheetData>
    <row r="1" spans="2:11" ht="21.75" customHeight="1" x14ac:dyDescent="0.25"/>
    <row r="2" spans="2:11" ht="18.75" customHeight="1" x14ac:dyDescent="0.25">
      <c r="C2" s="400" t="s">
        <v>38</v>
      </c>
      <c r="D2" s="401"/>
      <c r="E2" s="401"/>
      <c r="F2" s="401"/>
      <c r="G2" s="401"/>
      <c r="H2" s="401"/>
      <c r="I2" s="402"/>
    </row>
    <row r="3" spans="2:11" ht="18.75" customHeight="1" x14ac:dyDescent="0.25">
      <c r="C3" s="403" t="s">
        <v>236</v>
      </c>
      <c r="D3" s="404"/>
      <c r="E3" s="404"/>
      <c r="F3" s="404"/>
      <c r="G3" s="404"/>
      <c r="H3" s="404"/>
      <c r="I3" s="405"/>
      <c r="K3" s="114"/>
    </row>
    <row r="4" spans="2:11" ht="18.75" customHeight="1" x14ac:dyDescent="0.25">
      <c r="B4" s="115"/>
      <c r="C4" s="406" t="s">
        <v>312</v>
      </c>
      <c r="D4" s="407"/>
      <c r="E4" s="407"/>
      <c r="F4" s="407"/>
      <c r="G4" s="407"/>
      <c r="H4" s="407"/>
      <c r="I4" s="408"/>
    </row>
    <row r="5" spans="2:11" ht="63" x14ac:dyDescent="0.25">
      <c r="B5" s="115"/>
      <c r="C5" s="409"/>
      <c r="D5" s="410"/>
      <c r="E5" s="116" t="s">
        <v>80</v>
      </c>
      <c r="F5" s="116" t="s">
        <v>237</v>
      </c>
      <c r="G5" s="116" t="s">
        <v>238</v>
      </c>
      <c r="H5" s="116" t="s">
        <v>239</v>
      </c>
      <c r="I5" s="116" t="s">
        <v>240</v>
      </c>
    </row>
    <row r="6" spans="2:11" ht="15.75" x14ac:dyDescent="0.25">
      <c r="B6" s="115"/>
      <c r="C6" s="234"/>
      <c r="D6" s="235"/>
      <c r="E6" s="236"/>
      <c r="F6" s="237"/>
      <c r="G6" s="238"/>
      <c r="H6" s="239"/>
      <c r="I6" s="240"/>
    </row>
    <row r="7" spans="2:11" ht="15.75" customHeight="1" x14ac:dyDescent="0.25">
      <c r="B7" s="115"/>
      <c r="C7" s="396" t="s">
        <v>296</v>
      </c>
      <c r="D7" s="397"/>
      <c r="E7" s="244">
        <v>0</v>
      </c>
      <c r="F7" s="244">
        <v>0</v>
      </c>
      <c r="G7" s="244">
        <v>0</v>
      </c>
      <c r="H7" s="244">
        <v>0</v>
      </c>
      <c r="I7" s="244">
        <v>0</v>
      </c>
    </row>
    <row r="8" spans="2:11" ht="15.75" customHeight="1" x14ac:dyDescent="0.25">
      <c r="B8" s="115"/>
      <c r="C8" s="392" t="s">
        <v>241</v>
      </c>
      <c r="D8" s="393"/>
      <c r="E8" s="245">
        <v>0</v>
      </c>
      <c r="F8" s="245">
        <v>0</v>
      </c>
      <c r="G8" s="245">
        <v>0</v>
      </c>
      <c r="H8" s="245">
        <v>0</v>
      </c>
      <c r="I8" s="243">
        <v>0</v>
      </c>
    </row>
    <row r="9" spans="2:11" ht="15.75" customHeight="1" x14ac:dyDescent="0.25">
      <c r="B9" s="115"/>
      <c r="C9" s="392" t="s">
        <v>83</v>
      </c>
      <c r="D9" s="393"/>
      <c r="E9" s="245">
        <v>0</v>
      </c>
      <c r="F9" s="245">
        <v>0</v>
      </c>
      <c r="G9" s="245">
        <v>0</v>
      </c>
      <c r="H9" s="245">
        <v>0</v>
      </c>
      <c r="I9" s="243">
        <v>0</v>
      </c>
    </row>
    <row r="10" spans="2:11" ht="15.75" customHeight="1" x14ac:dyDescent="0.25">
      <c r="B10" s="115"/>
      <c r="C10" s="392" t="s">
        <v>233</v>
      </c>
      <c r="D10" s="393"/>
      <c r="E10" s="245">
        <v>0</v>
      </c>
      <c r="F10" s="245">
        <v>0</v>
      </c>
      <c r="G10" s="245">
        <v>0</v>
      </c>
      <c r="H10" s="245">
        <v>0</v>
      </c>
      <c r="I10" s="243">
        <v>0</v>
      </c>
    </row>
    <row r="11" spans="2:11" ht="15.75" x14ac:dyDescent="0.25">
      <c r="B11" s="115"/>
      <c r="C11" s="241"/>
      <c r="D11" s="242"/>
      <c r="E11" s="246"/>
      <c r="F11" s="246"/>
      <c r="G11" s="246"/>
      <c r="H11" s="243"/>
      <c r="I11" s="243"/>
    </row>
    <row r="12" spans="2:11" ht="15.75" x14ac:dyDescent="0.25">
      <c r="B12" s="115"/>
      <c r="C12" s="396" t="s">
        <v>297</v>
      </c>
      <c r="D12" s="397"/>
      <c r="E12" s="244">
        <v>0</v>
      </c>
      <c r="F12" s="244">
        <v>12838174228.380001</v>
      </c>
      <c r="G12" s="244">
        <v>979283749.75999999</v>
      </c>
      <c r="H12" s="244">
        <v>0</v>
      </c>
      <c r="I12" s="244">
        <v>13817457978.140001</v>
      </c>
    </row>
    <row r="13" spans="2:11" ht="15.75" customHeight="1" x14ac:dyDescent="0.25">
      <c r="B13" s="115"/>
      <c r="C13" s="392" t="s">
        <v>198</v>
      </c>
      <c r="D13" s="393"/>
      <c r="E13" s="246">
        <v>0</v>
      </c>
      <c r="F13" s="246">
        <v>0</v>
      </c>
      <c r="G13" s="246">
        <v>1058821329.8</v>
      </c>
      <c r="H13" s="245">
        <v>0</v>
      </c>
      <c r="I13" s="243">
        <v>1058821329.8</v>
      </c>
    </row>
    <row r="14" spans="2:11" ht="15.75" customHeight="1" x14ac:dyDescent="0.25">
      <c r="B14" s="115"/>
      <c r="C14" s="392" t="s">
        <v>87</v>
      </c>
      <c r="D14" s="393"/>
      <c r="E14" s="246">
        <v>0</v>
      </c>
      <c r="F14" s="246">
        <v>1711013051.27</v>
      </c>
      <c r="G14" s="246">
        <v>-79537580.040000007</v>
      </c>
      <c r="H14" s="245">
        <v>0</v>
      </c>
      <c r="I14" s="243">
        <v>1631475471.23</v>
      </c>
    </row>
    <row r="15" spans="2:11" ht="15.75" x14ac:dyDescent="0.25">
      <c r="B15" s="115"/>
      <c r="C15" s="392" t="s">
        <v>242</v>
      </c>
      <c r="D15" s="393"/>
      <c r="E15" s="246">
        <v>0</v>
      </c>
      <c r="F15" s="246">
        <v>2847394168.5999999</v>
      </c>
      <c r="G15" s="246">
        <v>0</v>
      </c>
      <c r="H15" s="245">
        <v>0</v>
      </c>
      <c r="I15" s="243">
        <v>2847394168.5999999</v>
      </c>
    </row>
    <row r="16" spans="2:11" ht="15.75" x14ac:dyDescent="0.25">
      <c r="B16" s="115"/>
      <c r="C16" s="392" t="s">
        <v>89</v>
      </c>
      <c r="D16" s="393"/>
      <c r="E16" s="246">
        <v>0</v>
      </c>
      <c r="F16" s="246">
        <v>0</v>
      </c>
      <c r="G16" s="246">
        <v>0</v>
      </c>
      <c r="H16" s="245">
        <v>0</v>
      </c>
      <c r="I16" s="243">
        <v>0</v>
      </c>
    </row>
    <row r="17" spans="2:10" ht="15.75" x14ac:dyDescent="0.25">
      <c r="B17" s="115"/>
      <c r="C17" s="392" t="s">
        <v>90</v>
      </c>
      <c r="D17" s="393"/>
      <c r="E17" s="246">
        <v>0</v>
      </c>
      <c r="F17" s="246">
        <v>8279767008.5100002</v>
      </c>
      <c r="G17" s="246">
        <v>0</v>
      </c>
      <c r="H17" s="245">
        <v>0</v>
      </c>
      <c r="I17" s="243">
        <v>8279767008.5100002</v>
      </c>
    </row>
    <row r="18" spans="2:10" ht="15.75" x14ac:dyDescent="0.25">
      <c r="B18" s="115"/>
      <c r="C18" s="241"/>
      <c r="D18" s="242"/>
      <c r="E18" s="246"/>
      <c r="F18" s="243"/>
      <c r="G18" s="246"/>
      <c r="H18" s="246"/>
      <c r="I18" s="246"/>
    </row>
    <row r="19" spans="2:10" ht="33.75" customHeight="1" x14ac:dyDescent="0.25">
      <c r="B19" s="115"/>
      <c r="C19" s="398" t="s">
        <v>301</v>
      </c>
      <c r="D19" s="399"/>
      <c r="E19" s="309">
        <v>0</v>
      </c>
      <c r="F19" s="309">
        <v>0</v>
      </c>
      <c r="G19" s="309">
        <v>0</v>
      </c>
      <c r="H19" s="309">
        <v>0</v>
      </c>
      <c r="I19" s="309">
        <v>0</v>
      </c>
    </row>
    <row r="20" spans="2:10" ht="15.75" x14ac:dyDescent="0.25">
      <c r="B20" s="115"/>
      <c r="C20" s="392" t="s">
        <v>298</v>
      </c>
      <c r="D20" s="393"/>
      <c r="E20" s="245">
        <v>0</v>
      </c>
      <c r="F20" s="245">
        <v>0</v>
      </c>
      <c r="G20" s="245">
        <v>0</v>
      </c>
      <c r="H20" s="245">
        <v>0</v>
      </c>
      <c r="I20" s="243">
        <v>0</v>
      </c>
    </row>
    <row r="21" spans="2:10" ht="15.75" x14ac:dyDescent="0.25">
      <c r="B21" s="115"/>
      <c r="C21" s="392" t="s">
        <v>299</v>
      </c>
      <c r="D21" s="393"/>
      <c r="E21" s="245">
        <v>0</v>
      </c>
      <c r="F21" s="245">
        <v>0</v>
      </c>
      <c r="G21" s="245">
        <v>0</v>
      </c>
      <c r="H21" s="245">
        <v>0</v>
      </c>
      <c r="I21" s="243">
        <v>0</v>
      </c>
    </row>
    <row r="22" spans="2:10" ht="15.75" x14ac:dyDescent="0.25">
      <c r="B22" s="115"/>
      <c r="C22" s="305"/>
      <c r="D22" s="242"/>
      <c r="E22" s="246"/>
      <c r="F22" s="243"/>
      <c r="G22" s="246"/>
      <c r="H22" s="246"/>
      <c r="I22" s="246"/>
    </row>
    <row r="23" spans="2:10" ht="15.75" x14ac:dyDescent="0.25">
      <c r="B23" s="115"/>
      <c r="C23" s="394" t="s">
        <v>300</v>
      </c>
      <c r="D23" s="395"/>
      <c r="E23" s="244">
        <v>0</v>
      </c>
      <c r="F23" s="244">
        <v>12838174228.380001</v>
      </c>
      <c r="G23" s="244">
        <v>979283749.75999999</v>
      </c>
      <c r="H23" s="244">
        <v>0</v>
      </c>
      <c r="I23" s="244">
        <v>13817457978.140001</v>
      </c>
    </row>
    <row r="24" spans="2:10" ht="15.75" x14ac:dyDescent="0.25">
      <c r="B24" s="115"/>
      <c r="C24" s="247"/>
      <c r="D24" s="248"/>
      <c r="E24" s="243"/>
      <c r="F24" s="246"/>
      <c r="G24" s="246"/>
      <c r="H24" s="243"/>
      <c r="I24" s="243"/>
      <c r="J24" s="123"/>
    </row>
    <row r="25" spans="2:10" ht="23.45" customHeight="1" x14ac:dyDescent="0.25">
      <c r="B25" s="115"/>
      <c r="C25" s="396" t="s">
        <v>305</v>
      </c>
      <c r="D25" s="397"/>
      <c r="E25" s="244">
        <v>0</v>
      </c>
      <c r="F25" s="244">
        <v>0</v>
      </c>
      <c r="G25" s="244">
        <v>0</v>
      </c>
      <c r="H25" s="244">
        <v>0</v>
      </c>
      <c r="I25" s="244">
        <v>0</v>
      </c>
    </row>
    <row r="26" spans="2:10" ht="15.75" customHeight="1" x14ac:dyDescent="0.25">
      <c r="B26" s="115"/>
      <c r="C26" s="392" t="s">
        <v>82</v>
      </c>
      <c r="D26" s="393"/>
      <c r="E26" s="245">
        <v>0</v>
      </c>
      <c r="F26" s="245">
        <v>0</v>
      </c>
      <c r="G26" s="245">
        <v>0</v>
      </c>
      <c r="H26" s="245">
        <v>0</v>
      </c>
      <c r="I26" s="243">
        <v>0</v>
      </c>
    </row>
    <row r="27" spans="2:10" ht="15.75" customHeight="1" x14ac:dyDescent="0.25">
      <c r="B27" s="115"/>
      <c r="C27" s="392" t="s">
        <v>83</v>
      </c>
      <c r="D27" s="393"/>
      <c r="E27" s="245">
        <v>0</v>
      </c>
      <c r="F27" s="245">
        <v>0</v>
      </c>
      <c r="G27" s="245">
        <v>0</v>
      </c>
      <c r="H27" s="245">
        <v>0</v>
      </c>
      <c r="I27" s="243">
        <v>0</v>
      </c>
    </row>
    <row r="28" spans="2:10" ht="15.75" customHeight="1" x14ac:dyDescent="0.25">
      <c r="B28" s="115"/>
      <c r="C28" s="392" t="s">
        <v>233</v>
      </c>
      <c r="D28" s="393"/>
      <c r="E28" s="245">
        <v>0</v>
      </c>
      <c r="F28" s="245">
        <v>0</v>
      </c>
      <c r="G28" s="245">
        <v>0</v>
      </c>
      <c r="H28" s="245">
        <v>0</v>
      </c>
      <c r="I28" s="243">
        <v>0</v>
      </c>
    </row>
    <row r="29" spans="2:10" ht="15.75" x14ac:dyDescent="0.25">
      <c r="B29" s="115"/>
      <c r="C29" s="241"/>
      <c r="D29" s="242"/>
      <c r="E29" s="243"/>
      <c r="F29" s="246"/>
      <c r="G29" s="246"/>
      <c r="H29" s="243"/>
      <c r="I29" s="243"/>
    </row>
    <row r="30" spans="2:10" ht="15.75" customHeight="1" x14ac:dyDescent="0.25">
      <c r="B30" s="115"/>
      <c r="C30" s="396" t="s">
        <v>304</v>
      </c>
      <c r="D30" s="397"/>
      <c r="E30" s="244">
        <v>0</v>
      </c>
      <c r="F30" s="244">
        <v>979283749.75999975</v>
      </c>
      <c r="G30" s="244">
        <v>4133516312.6000004</v>
      </c>
      <c r="H30" s="244">
        <v>0</v>
      </c>
      <c r="I30" s="244">
        <v>5112800062.3600006</v>
      </c>
    </row>
    <row r="31" spans="2:10" ht="15.75" customHeight="1" x14ac:dyDescent="0.25">
      <c r="B31" s="115"/>
      <c r="C31" s="392" t="s">
        <v>198</v>
      </c>
      <c r="D31" s="393"/>
      <c r="E31" s="246">
        <v>0</v>
      </c>
      <c r="F31" s="246">
        <v>0</v>
      </c>
      <c r="G31" s="245">
        <v>1351758493.5900002</v>
      </c>
      <c r="H31" s="245">
        <v>0</v>
      </c>
      <c r="I31" s="243">
        <v>1351758493.5900002</v>
      </c>
    </row>
    <row r="32" spans="2:10" ht="15.75" customHeight="1" x14ac:dyDescent="0.25">
      <c r="B32" s="115"/>
      <c r="C32" s="392" t="s">
        <v>87</v>
      </c>
      <c r="D32" s="393"/>
      <c r="E32" s="246">
        <v>0</v>
      </c>
      <c r="F32" s="245">
        <v>979283749.75999975</v>
      </c>
      <c r="G32" s="245">
        <v>-979283749.75999975</v>
      </c>
      <c r="H32" s="245">
        <v>0</v>
      </c>
      <c r="I32" s="243">
        <v>0</v>
      </c>
    </row>
    <row r="33" spans="2:10" ht="15.75" x14ac:dyDescent="0.25">
      <c r="B33" s="115"/>
      <c r="C33" s="392" t="s">
        <v>242</v>
      </c>
      <c r="D33" s="393"/>
      <c r="E33" s="246">
        <v>0</v>
      </c>
      <c r="F33" s="245">
        <v>0</v>
      </c>
      <c r="G33" s="245">
        <v>3754256969.8099999</v>
      </c>
      <c r="H33" s="245">
        <v>0</v>
      </c>
      <c r="I33" s="243">
        <v>3754256969.8099999</v>
      </c>
    </row>
    <row r="34" spans="2:10" ht="15.75" x14ac:dyDescent="0.25">
      <c r="B34" s="115"/>
      <c r="C34" s="392" t="s">
        <v>89</v>
      </c>
      <c r="D34" s="393"/>
      <c r="E34" s="246">
        <v>0</v>
      </c>
      <c r="F34" s="245">
        <v>0</v>
      </c>
      <c r="G34" s="245">
        <v>0</v>
      </c>
      <c r="H34" s="245">
        <v>0</v>
      </c>
      <c r="I34" s="243">
        <v>0</v>
      </c>
    </row>
    <row r="35" spans="2:10" ht="15.75" x14ac:dyDescent="0.25">
      <c r="B35" s="115"/>
      <c r="C35" s="392" t="s">
        <v>90</v>
      </c>
      <c r="D35" s="393"/>
      <c r="E35" s="246">
        <v>0</v>
      </c>
      <c r="F35" s="245">
        <v>0</v>
      </c>
      <c r="G35" s="245">
        <v>6784598.9600000381</v>
      </c>
      <c r="H35" s="245">
        <v>0</v>
      </c>
      <c r="I35" s="243">
        <v>6784598.9600000381</v>
      </c>
    </row>
    <row r="36" spans="2:10" ht="15.75" x14ac:dyDescent="0.25">
      <c r="B36" s="115"/>
      <c r="C36" s="303"/>
      <c r="D36" s="304"/>
      <c r="E36" s="246"/>
      <c r="F36" s="243"/>
      <c r="G36" s="246"/>
      <c r="H36" s="246"/>
      <c r="I36" s="246"/>
    </row>
    <row r="37" spans="2:10" ht="31.5" customHeight="1" x14ac:dyDescent="0.25">
      <c r="B37" s="115"/>
      <c r="C37" s="396" t="s">
        <v>302</v>
      </c>
      <c r="D37" s="397"/>
      <c r="E37" s="309">
        <v>0</v>
      </c>
      <c r="F37" s="309">
        <v>0</v>
      </c>
      <c r="G37" s="309">
        <v>0</v>
      </c>
      <c r="H37" s="309">
        <v>0</v>
      </c>
      <c r="I37" s="244">
        <v>0</v>
      </c>
    </row>
    <row r="38" spans="2:10" ht="15.75" x14ac:dyDescent="0.25">
      <c r="B38" s="115"/>
      <c r="C38" s="392" t="s">
        <v>298</v>
      </c>
      <c r="D38" s="393"/>
      <c r="E38" s="245">
        <v>0</v>
      </c>
      <c r="F38" s="245">
        <v>0</v>
      </c>
      <c r="G38" s="245">
        <v>0</v>
      </c>
      <c r="H38" s="245">
        <v>0</v>
      </c>
      <c r="I38" s="243">
        <v>0</v>
      </c>
    </row>
    <row r="39" spans="2:10" ht="15.75" x14ac:dyDescent="0.25">
      <c r="B39" s="115"/>
      <c r="C39" s="392" t="s">
        <v>299</v>
      </c>
      <c r="D39" s="393"/>
      <c r="E39" s="245">
        <v>0</v>
      </c>
      <c r="F39" s="245">
        <v>0</v>
      </c>
      <c r="G39" s="245">
        <v>0</v>
      </c>
      <c r="H39" s="245">
        <v>0</v>
      </c>
      <c r="I39" s="243">
        <v>0</v>
      </c>
      <c r="J39" s="100"/>
    </row>
    <row r="40" spans="2:10" ht="15.75" x14ac:dyDescent="0.25">
      <c r="B40" s="115"/>
      <c r="C40" s="306"/>
      <c r="D40" s="307"/>
      <c r="E40" s="246"/>
      <c r="F40" s="243"/>
      <c r="G40" s="246"/>
      <c r="H40" s="246"/>
      <c r="I40" s="246"/>
    </row>
    <row r="41" spans="2:10" ht="15.75" x14ac:dyDescent="0.25">
      <c r="B41" s="115"/>
      <c r="C41" s="390" t="s">
        <v>303</v>
      </c>
      <c r="D41" s="391"/>
      <c r="E41" s="249">
        <v>0</v>
      </c>
      <c r="F41" s="249">
        <v>13817457978.140001</v>
      </c>
      <c r="G41" s="249">
        <v>5112800062.3600006</v>
      </c>
      <c r="H41" s="249">
        <v>0</v>
      </c>
      <c r="I41" s="249">
        <v>18930258040.5</v>
      </c>
      <c r="J41" s="123"/>
    </row>
    <row r="42" spans="2:10" x14ac:dyDescent="0.25">
      <c r="C42" s="117" t="s">
        <v>243</v>
      </c>
      <c r="D42" s="117"/>
      <c r="E42" s="117"/>
      <c r="F42" s="117"/>
      <c r="G42" s="117"/>
      <c r="H42" s="117"/>
      <c r="I42" s="117"/>
      <c r="J42" s="117"/>
    </row>
  </sheetData>
  <mergeCells count="32">
    <mergeCell ref="C35:D35"/>
    <mergeCell ref="C37:D37"/>
    <mergeCell ref="C38:D38"/>
    <mergeCell ref="C39:D39"/>
    <mergeCell ref="C21:D21"/>
    <mergeCell ref="C14:D14"/>
    <mergeCell ref="C2:I2"/>
    <mergeCell ref="C3:I3"/>
    <mergeCell ref="C4:I4"/>
    <mergeCell ref="C5:D5"/>
    <mergeCell ref="C7:D7"/>
    <mergeCell ref="C8:D8"/>
    <mergeCell ref="C9:D9"/>
    <mergeCell ref="C10:D10"/>
    <mergeCell ref="C12:D12"/>
    <mergeCell ref="C13:D13"/>
    <mergeCell ref="C41:D41"/>
    <mergeCell ref="C34:D34"/>
    <mergeCell ref="C15:D15"/>
    <mergeCell ref="C16:D16"/>
    <mergeCell ref="C23:D23"/>
    <mergeCell ref="C25:D25"/>
    <mergeCell ref="C26:D26"/>
    <mergeCell ref="C27:D27"/>
    <mergeCell ref="C28:D28"/>
    <mergeCell ref="C30:D30"/>
    <mergeCell ref="C31:D31"/>
    <mergeCell ref="C32:D32"/>
    <mergeCell ref="C33:D33"/>
    <mergeCell ref="C17:D17"/>
    <mergeCell ref="C19:D19"/>
    <mergeCell ref="C20:D20"/>
  </mergeCells>
  <pageMargins left="0.7" right="0.7" top="0.75" bottom="0.7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B1:D63"/>
  <sheetViews>
    <sheetView showGridLines="0" workbookViewId="0">
      <selection activeCell="B12" sqref="B12"/>
    </sheetView>
  </sheetViews>
  <sheetFormatPr baseColWidth="10" defaultColWidth="11.42578125" defaultRowHeight="14.25" customHeight="1" x14ac:dyDescent="0.25"/>
  <cols>
    <col min="1" max="1" width="2.85546875" style="103" customWidth="1"/>
    <col min="2" max="2" width="78.28515625" style="103" customWidth="1"/>
    <col min="3" max="3" width="20.5703125" style="103" customWidth="1"/>
    <col min="4" max="4" width="18.5703125" style="103" bestFit="1" customWidth="1"/>
    <col min="5" max="16384" width="11.42578125" style="103"/>
  </cols>
  <sheetData>
    <row r="1" spans="2:4" s="112" customFormat="1" ht="14.25" customHeight="1" x14ac:dyDescent="0.25">
      <c r="B1" s="279"/>
      <c r="C1" s="278"/>
      <c r="D1" s="279"/>
    </row>
    <row r="2" spans="2:4" s="112" customFormat="1" ht="14.25" customHeight="1" x14ac:dyDescent="0.25">
      <c r="B2" s="356" t="s">
        <v>38</v>
      </c>
      <c r="C2" s="357"/>
      <c r="D2" s="358"/>
    </row>
    <row r="3" spans="2:4" s="112" customFormat="1" ht="14.25" customHeight="1" x14ac:dyDescent="0.25">
      <c r="B3" s="414" t="s">
        <v>229</v>
      </c>
      <c r="C3" s="415"/>
      <c r="D3" s="416"/>
    </row>
    <row r="4" spans="2:4" s="112" customFormat="1" ht="14.25" customHeight="1" x14ac:dyDescent="0.25">
      <c r="B4" s="411" t="s">
        <v>313</v>
      </c>
      <c r="C4" s="412"/>
      <c r="D4" s="413"/>
    </row>
    <row r="5" spans="2:4" s="112" customFormat="1" ht="14.25" customHeight="1" x14ac:dyDescent="0.25">
      <c r="B5" s="104"/>
      <c r="C5" s="105" t="s">
        <v>203</v>
      </c>
      <c r="D5" s="106" t="s">
        <v>208</v>
      </c>
    </row>
    <row r="6" spans="2:4" s="112" customFormat="1" ht="14.25" customHeight="1" x14ac:dyDescent="0.25">
      <c r="B6" s="107" t="s">
        <v>0</v>
      </c>
      <c r="C6" s="108">
        <v>170402819.26000065</v>
      </c>
      <c r="D6" s="109">
        <v>4989732381.4699993</v>
      </c>
    </row>
    <row r="7" spans="2:4" s="112" customFormat="1" ht="14.25" customHeight="1" x14ac:dyDescent="0.25">
      <c r="B7" s="110" t="s">
        <v>41</v>
      </c>
      <c r="C7" s="274">
        <v>54340778.000000656</v>
      </c>
      <c r="D7" s="275">
        <v>16236152.249999315</v>
      </c>
    </row>
    <row r="8" spans="2:4" s="112" customFormat="1" ht="14.25" customHeight="1" x14ac:dyDescent="0.25">
      <c r="B8" s="293" t="s">
        <v>43</v>
      </c>
      <c r="C8" s="264">
        <v>4767536.0700006485</v>
      </c>
      <c r="D8" s="265">
        <v>0</v>
      </c>
    </row>
    <row r="9" spans="2:4" s="112" customFormat="1" ht="14.25" customHeight="1" x14ac:dyDescent="0.25">
      <c r="B9" s="293" t="s">
        <v>45</v>
      </c>
      <c r="C9" s="264">
        <v>0</v>
      </c>
      <c r="D9" s="265">
        <v>16236152.249999315</v>
      </c>
    </row>
    <row r="10" spans="2:4" s="112" customFormat="1" ht="14.25" customHeight="1" x14ac:dyDescent="0.25">
      <c r="B10" s="293" t="s">
        <v>47</v>
      </c>
      <c r="C10" s="264">
        <v>49573241.930000007</v>
      </c>
      <c r="D10" s="265">
        <v>0</v>
      </c>
    </row>
    <row r="11" spans="2:4" s="112" customFormat="1" ht="14.25" customHeight="1" x14ac:dyDescent="0.25">
      <c r="B11" s="293" t="s">
        <v>230</v>
      </c>
      <c r="C11" s="264">
        <v>0</v>
      </c>
      <c r="D11" s="252">
        <v>0</v>
      </c>
    </row>
    <row r="12" spans="2:4" s="112" customFormat="1" ht="14.25" customHeight="1" x14ac:dyDescent="0.25">
      <c r="B12" s="293" t="s">
        <v>51</v>
      </c>
      <c r="C12" s="264">
        <v>0</v>
      </c>
      <c r="D12" s="252">
        <v>0</v>
      </c>
    </row>
    <row r="13" spans="2:4" s="112" customFormat="1" ht="14.25" customHeight="1" x14ac:dyDescent="0.25">
      <c r="B13" s="293" t="s">
        <v>53</v>
      </c>
      <c r="C13" s="264">
        <v>0</v>
      </c>
      <c r="D13" s="252">
        <v>0</v>
      </c>
    </row>
    <row r="14" spans="2:4" s="112" customFormat="1" ht="14.25" customHeight="1" x14ac:dyDescent="0.25">
      <c r="B14" s="293" t="s">
        <v>231</v>
      </c>
      <c r="C14" s="264">
        <v>0</v>
      </c>
      <c r="D14" s="252">
        <v>0</v>
      </c>
    </row>
    <row r="15" spans="2:4" ht="14.25" customHeight="1" x14ac:dyDescent="0.25">
      <c r="B15" s="294"/>
      <c r="C15" s="266"/>
      <c r="D15" s="267"/>
    </row>
    <row r="16" spans="2:4" ht="14.25" customHeight="1" x14ac:dyDescent="0.25">
      <c r="B16" s="295" t="s">
        <v>60</v>
      </c>
      <c r="C16" s="111">
        <v>116062041.25999999</v>
      </c>
      <c r="D16" s="268">
        <v>4973496229.2200003</v>
      </c>
    </row>
    <row r="17" spans="2:4" ht="14.25" customHeight="1" x14ac:dyDescent="0.25">
      <c r="B17" s="293" t="s">
        <v>62</v>
      </c>
      <c r="C17" s="264">
        <v>0</v>
      </c>
      <c r="D17" s="252">
        <v>96452153.379999891</v>
      </c>
    </row>
    <row r="18" spans="2:4" ht="14.25" customHeight="1" x14ac:dyDescent="0.25">
      <c r="B18" s="293" t="s">
        <v>64</v>
      </c>
      <c r="C18" s="264">
        <v>0</v>
      </c>
      <c r="D18" s="252">
        <v>0</v>
      </c>
    </row>
    <row r="19" spans="2:4" ht="14.25" customHeight="1" x14ac:dyDescent="0.25">
      <c r="B19" s="293" t="s">
        <v>66</v>
      </c>
      <c r="C19" s="264">
        <v>0</v>
      </c>
      <c r="D19" s="252">
        <v>4505495095.3199997</v>
      </c>
    </row>
    <row r="20" spans="2:4" ht="14.25" customHeight="1" x14ac:dyDescent="0.25">
      <c r="B20" s="293" t="s">
        <v>68</v>
      </c>
      <c r="C20" s="264">
        <v>0</v>
      </c>
      <c r="D20" s="252">
        <v>352830977.94000018</v>
      </c>
    </row>
    <row r="21" spans="2:4" ht="14.25" customHeight="1" x14ac:dyDescent="0.25">
      <c r="B21" s="293" t="s">
        <v>70</v>
      </c>
      <c r="C21" s="264">
        <v>0</v>
      </c>
      <c r="D21" s="252">
        <v>958879.20000000298</v>
      </c>
    </row>
    <row r="22" spans="2:4" ht="14.25" customHeight="1" x14ac:dyDescent="0.25">
      <c r="B22" s="293" t="s">
        <v>72</v>
      </c>
      <c r="C22" s="264">
        <v>116062041.25999999</v>
      </c>
      <c r="D22" s="252">
        <v>0</v>
      </c>
    </row>
    <row r="23" spans="2:4" ht="14.25" customHeight="1" x14ac:dyDescent="0.25">
      <c r="B23" s="293" t="s">
        <v>74</v>
      </c>
      <c r="C23" s="264">
        <v>0</v>
      </c>
      <c r="D23" s="252">
        <v>17759123.380000003</v>
      </c>
    </row>
    <row r="24" spans="2:4" ht="14.25" customHeight="1" x14ac:dyDescent="0.25">
      <c r="B24" s="293" t="s">
        <v>76</v>
      </c>
      <c r="C24" s="264">
        <v>0</v>
      </c>
      <c r="D24" s="252">
        <v>0</v>
      </c>
    </row>
    <row r="25" spans="2:4" ht="14.25" customHeight="1" x14ac:dyDescent="0.25">
      <c r="B25" s="293" t="s">
        <v>77</v>
      </c>
      <c r="C25" s="264">
        <v>0</v>
      </c>
      <c r="D25" s="252">
        <v>0</v>
      </c>
    </row>
    <row r="26" spans="2:4" ht="14.25" customHeight="1" x14ac:dyDescent="0.25">
      <c r="B26" s="294"/>
      <c r="C26" s="266"/>
      <c r="D26" s="267"/>
    </row>
    <row r="27" spans="2:4" ht="14.25" customHeight="1" x14ac:dyDescent="0.25">
      <c r="B27" s="295" t="s">
        <v>10</v>
      </c>
      <c r="C27" s="111">
        <v>5900997.8900000053</v>
      </c>
      <c r="D27" s="268">
        <v>219833917.99999994</v>
      </c>
    </row>
    <row r="28" spans="2:4" ht="14.25" customHeight="1" x14ac:dyDescent="0.25">
      <c r="B28" s="295" t="s">
        <v>42</v>
      </c>
      <c r="C28" s="111">
        <v>5900997.8900000053</v>
      </c>
      <c r="D28" s="268">
        <v>187461880.23999995</v>
      </c>
    </row>
    <row r="29" spans="2:4" ht="14.25" customHeight="1" x14ac:dyDescent="0.25">
      <c r="B29" s="293" t="s">
        <v>44</v>
      </c>
      <c r="C29" s="264">
        <v>0</v>
      </c>
      <c r="D29" s="252">
        <v>187461880.23999995</v>
      </c>
    </row>
    <row r="30" spans="2:4" ht="14.25" customHeight="1" x14ac:dyDescent="0.25">
      <c r="B30" s="293" t="s">
        <v>46</v>
      </c>
      <c r="C30" s="264">
        <v>0</v>
      </c>
      <c r="D30" s="252">
        <v>0</v>
      </c>
    </row>
    <row r="31" spans="2:4" ht="14.25" customHeight="1" x14ac:dyDescent="0.25">
      <c r="B31" s="293" t="s">
        <v>48</v>
      </c>
      <c r="C31" s="264">
        <v>2419164.9400000051</v>
      </c>
      <c r="D31" s="252">
        <v>0</v>
      </c>
    </row>
    <row r="32" spans="2:4" ht="14.25" customHeight="1" x14ac:dyDescent="0.25">
      <c r="B32" s="293" t="s">
        <v>50</v>
      </c>
      <c r="C32" s="264">
        <v>0</v>
      </c>
      <c r="D32" s="252">
        <v>0</v>
      </c>
    </row>
    <row r="33" spans="2:4" ht="14.25" customHeight="1" x14ac:dyDescent="0.25">
      <c r="B33" s="293" t="s">
        <v>52</v>
      </c>
      <c r="C33" s="264">
        <v>0</v>
      </c>
      <c r="D33" s="252">
        <v>0</v>
      </c>
    </row>
    <row r="34" spans="2:4" ht="14.25" customHeight="1" x14ac:dyDescent="0.25">
      <c r="B34" s="293" t="s">
        <v>54</v>
      </c>
      <c r="C34" s="264">
        <v>362491.44000000018</v>
      </c>
      <c r="D34" s="252">
        <v>0</v>
      </c>
    </row>
    <row r="35" spans="2:4" ht="14.25" customHeight="1" x14ac:dyDescent="0.25">
      <c r="B35" s="293" t="s">
        <v>56</v>
      </c>
      <c r="C35" s="264">
        <v>0</v>
      </c>
      <c r="D35" s="252">
        <v>0</v>
      </c>
    </row>
    <row r="36" spans="2:4" ht="14.25" customHeight="1" x14ac:dyDescent="0.25">
      <c r="B36" s="293" t="s">
        <v>57</v>
      </c>
      <c r="C36" s="264">
        <v>3119341.51</v>
      </c>
      <c r="D36" s="252">
        <v>0</v>
      </c>
    </row>
    <row r="37" spans="2:4" ht="14.25" customHeight="1" x14ac:dyDescent="0.25">
      <c r="B37" s="294"/>
      <c r="C37" s="266"/>
      <c r="D37" s="267"/>
    </row>
    <row r="38" spans="2:4" ht="14.25" customHeight="1" x14ac:dyDescent="0.25">
      <c r="B38" s="295" t="s">
        <v>61</v>
      </c>
      <c r="C38" s="111">
        <v>0</v>
      </c>
      <c r="D38" s="268">
        <v>32372037.75999999</v>
      </c>
    </row>
    <row r="39" spans="2:4" ht="14.25" customHeight="1" x14ac:dyDescent="0.25">
      <c r="B39" s="293" t="s">
        <v>63</v>
      </c>
      <c r="C39" s="264">
        <v>0</v>
      </c>
      <c r="D39" s="252">
        <v>0</v>
      </c>
    </row>
    <row r="40" spans="2:4" ht="14.25" customHeight="1" x14ac:dyDescent="0.25">
      <c r="B40" s="293" t="s">
        <v>65</v>
      </c>
      <c r="C40" s="264">
        <v>0</v>
      </c>
      <c r="D40" s="252">
        <v>0</v>
      </c>
    </row>
    <row r="41" spans="2:4" ht="14.25" customHeight="1" x14ac:dyDescent="0.25">
      <c r="B41" s="293" t="s">
        <v>67</v>
      </c>
      <c r="C41" s="264">
        <v>0</v>
      </c>
      <c r="D41" s="252">
        <v>32372037.75999999</v>
      </c>
    </row>
    <row r="42" spans="2:4" ht="14.25" customHeight="1" x14ac:dyDescent="0.25">
      <c r="B42" s="293" t="s">
        <v>69</v>
      </c>
      <c r="C42" s="264">
        <v>0</v>
      </c>
      <c r="D42" s="252">
        <v>0</v>
      </c>
    </row>
    <row r="43" spans="2:4" ht="14.25" customHeight="1" x14ac:dyDescent="0.25">
      <c r="B43" s="293" t="s">
        <v>71</v>
      </c>
      <c r="C43" s="264">
        <v>0</v>
      </c>
      <c r="D43" s="252">
        <v>0</v>
      </c>
    </row>
    <row r="44" spans="2:4" ht="14.25" customHeight="1" x14ac:dyDescent="0.25">
      <c r="B44" s="293" t="s">
        <v>73</v>
      </c>
      <c r="C44" s="264">
        <v>0</v>
      </c>
      <c r="D44" s="252">
        <v>0</v>
      </c>
    </row>
    <row r="45" spans="2:4" ht="14.25" customHeight="1" x14ac:dyDescent="0.25">
      <c r="B45" s="294"/>
      <c r="C45" s="266"/>
      <c r="D45" s="267"/>
    </row>
    <row r="46" spans="2:4" ht="14.25" customHeight="1" x14ac:dyDescent="0.25">
      <c r="B46" s="295" t="s">
        <v>232</v>
      </c>
      <c r="C46" s="111">
        <v>5033262482.3199997</v>
      </c>
      <c r="D46" s="268">
        <v>0</v>
      </c>
    </row>
    <row r="47" spans="2:4" ht="14.25" customHeight="1" x14ac:dyDescent="0.25">
      <c r="B47" s="296" t="s">
        <v>80</v>
      </c>
      <c r="C47" s="269">
        <v>0</v>
      </c>
      <c r="D47" s="270">
        <v>0</v>
      </c>
    </row>
    <row r="48" spans="2:4" ht="14.25" customHeight="1" x14ac:dyDescent="0.25">
      <c r="B48" s="293" t="s">
        <v>82</v>
      </c>
      <c r="C48" s="264">
        <v>0</v>
      </c>
      <c r="D48" s="252">
        <v>0</v>
      </c>
    </row>
    <row r="49" spans="2:4" ht="14.25" customHeight="1" x14ac:dyDescent="0.25">
      <c r="B49" s="293" t="s">
        <v>83</v>
      </c>
      <c r="C49" s="264">
        <v>0</v>
      </c>
      <c r="D49" s="252">
        <v>0</v>
      </c>
    </row>
    <row r="50" spans="2:4" ht="14.25" customHeight="1" x14ac:dyDescent="0.25">
      <c r="B50" s="293" t="s">
        <v>233</v>
      </c>
      <c r="C50" s="264">
        <v>0</v>
      </c>
      <c r="D50" s="252">
        <v>0</v>
      </c>
    </row>
    <row r="51" spans="2:4" ht="14.25" customHeight="1" x14ac:dyDescent="0.25">
      <c r="B51" s="294"/>
      <c r="C51" s="266"/>
      <c r="D51" s="267"/>
    </row>
    <row r="52" spans="2:4" ht="14.25" customHeight="1" x14ac:dyDescent="0.25">
      <c r="B52" s="295" t="s">
        <v>85</v>
      </c>
      <c r="C52" s="111">
        <v>5033262482.3199997</v>
      </c>
      <c r="D52" s="268">
        <v>0</v>
      </c>
    </row>
    <row r="53" spans="2:4" ht="14.25" customHeight="1" x14ac:dyDescent="0.25">
      <c r="B53" s="293" t="s">
        <v>234</v>
      </c>
      <c r="C53" s="264">
        <v>292937163.7900002</v>
      </c>
      <c r="D53" s="252">
        <v>0</v>
      </c>
    </row>
    <row r="54" spans="2:4" ht="14.25" customHeight="1" x14ac:dyDescent="0.25">
      <c r="B54" s="293" t="s">
        <v>87</v>
      </c>
      <c r="C54" s="264">
        <v>979283749.75999975</v>
      </c>
      <c r="D54" s="252">
        <v>0</v>
      </c>
    </row>
    <row r="55" spans="2:4" ht="14.25" customHeight="1" x14ac:dyDescent="0.25">
      <c r="B55" s="293" t="s">
        <v>88</v>
      </c>
      <c r="C55" s="264">
        <v>3754256969.8099999</v>
      </c>
      <c r="D55" s="252">
        <v>0</v>
      </c>
    </row>
    <row r="56" spans="2:4" ht="14.25" customHeight="1" x14ac:dyDescent="0.25">
      <c r="B56" s="293" t="s">
        <v>89</v>
      </c>
      <c r="C56" s="264">
        <v>0</v>
      </c>
      <c r="D56" s="252">
        <v>0</v>
      </c>
    </row>
    <row r="57" spans="2:4" ht="14.25" customHeight="1" x14ac:dyDescent="0.25">
      <c r="B57" s="293" t="s">
        <v>90</v>
      </c>
      <c r="C57" s="264">
        <v>6784598.9600000381</v>
      </c>
      <c r="D57" s="252">
        <v>0</v>
      </c>
    </row>
    <row r="58" spans="2:4" ht="14.25" customHeight="1" x14ac:dyDescent="0.25">
      <c r="B58" s="294"/>
      <c r="C58" s="266"/>
      <c r="D58" s="267"/>
    </row>
    <row r="59" spans="2:4" ht="14.25" customHeight="1" x14ac:dyDescent="0.25">
      <c r="B59" s="295" t="s">
        <v>235</v>
      </c>
      <c r="C59" s="271">
        <v>0</v>
      </c>
      <c r="D59" s="272">
        <v>0</v>
      </c>
    </row>
    <row r="60" spans="2:4" ht="14.25" customHeight="1" x14ac:dyDescent="0.25">
      <c r="B60" s="293" t="s">
        <v>92</v>
      </c>
      <c r="C60" s="264">
        <v>0</v>
      </c>
      <c r="D60" s="252">
        <v>0</v>
      </c>
    </row>
    <row r="61" spans="2:4" ht="14.25" customHeight="1" x14ac:dyDescent="0.25">
      <c r="B61" s="293" t="s">
        <v>93</v>
      </c>
      <c r="C61" s="264">
        <v>0</v>
      </c>
      <c r="D61" s="252">
        <v>0</v>
      </c>
    </row>
    <row r="62" spans="2:4" ht="14.25" customHeight="1" x14ac:dyDescent="0.25">
      <c r="B62" s="297"/>
      <c r="C62" s="276">
        <v>5209566299.4700003</v>
      </c>
      <c r="D62" s="277">
        <v>5209566299.4699993</v>
      </c>
    </row>
    <row r="63" spans="2:4" ht="14.25" customHeight="1" x14ac:dyDescent="0.25">
      <c r="B63" s="117" t="s">
        <v>243</v>
      </c>
    </row>
  </sheetData>
  <mergeCells count="3">
    <mergeCell ref="B4:D4"/>
    <mergeCell ref="B2:D2"/>
    <mergeCell ref="B3:D3"/>
  </mergeCells>
  <pageMargins left="0.7" right="0.7" top="0.75" bottom="0.75" header="0.3" footer="0.3"/>
  <pageSetup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N34"/>
  <sheetViews>
    <sheetView showGridLines="0" topLeftCell="A4" workbookViewId="0"/>
  </sheetViews>
  <sheetFormatPr baseColWidth="10" defaultColWidth="11.42578125" defaultRowHeight="15" x14ac:dyDescent="0.25"/>
  <cols>
    <col min="1" max="1" width="3.85546875" style="250" customWidth="1"/>
    <col min="2" max="2" width="3" style="173" customWidth="1"/>
    <col min="3" max="3" width="23" style="173" customWidth="1"/>
    <col min="4" max="4" width="26.42578125" style="173" customWidth="1"/>
    <col min="5" max="9" width="17.5703125" style="173" customWidth="1"/>
    <col min="10" max="10" width="0.85546875" style="173" customWidth="1"/>
    <col min="11" max="11" width="3" style="173" customWidth="1"/>
    <col min="12" max="17" width="11.42578125" style="173" customWidth="1"/>
    <col min="18" max="16384" width="11.42578125" style="173"/>
  </cols>
  <sheetData>
    <row r="1" spans="1:14" x14ac:dyDescent="0.25">
      <c r="I1" s="220"/>
    </row>
    <row r="2" spans="1:14" x14ac:dyDescent="0.25">
      <c r="B2" s="418" t="s">
        <v>38</v>
      </c>
      <c r="C2" s="419"/>
      <c r="D2" s="419"/>
      <c r="E2" s="419"/>
      <c r="F2" s="419"/>
      <c r="G2" s="419"/>
      <c r="H2" s="419"/>
      <c r="I2" s="419"/>
      <c r="J2" s="420"/>
      <c r="K2" s="219"/>
    </row>
    <row r="3" spans="1:14" ht="15.75" customHeight="1" x14ac:dyDescent="0.25">
      <c r="B3" s="421" t="s">
        <v>277</v>
      </c>
      <c r="C3" s="422"/>
      <c r="D3" s="422"/>
      <c r="E3" s="422"/>
      <c r="F3" s="422"/>
      <c r="G3" s="422"/>
      <c r="H3" s="422"/>
      <c r="I3" s="422"/>
      <c r="J3" s="423"/>
      <c r="K3" s="219"/>
      <c r="L3" s="174"/>
      <c r="M3" s="174"/>
    </row>
    <row r="4" spans="1:14" ht="15.75" customHeight="1" x14ac:dyDescent="0.25">
      <c r="B4" s="424" t="s">
        <v>314</v>
      </c>
      <c r="C4" s="425"/>
      <c r="D4" s="425"/>
      <c r="E4" s="425"/>
      <c r="F4" s="425"/>
      <c r="G4" s="425"/>
      <c r="H4" s="425"/>
      <c r="I4" s="425"/>
      <c r="J4" s="426"/>
      <c r="K4" s="219"/>
      <c r="L4" s="174"/>
      <c r="M4" s="174"/>
    </row>
    <row r="5" spans="1:14" ht="22.5" customHeight="1" x14ac:dyDescent="0.25">
      <c r="B5" s="427" t="s">
        <v>201</v>
      </c>
      <c r="C5" s="428"/>
      <c r="D5" s="429"/>
      <c r="E5" s="209" t="s">
        <v>278</v>
      </c>
      <c r="F5" s="209" t="s">
        <v>279</v>
      </c>
      <c r="G5" s="210" t="s">
        <v>280</v>
      </c>
      <c r="H5" s="210" t="s">
        <v>281</v>
      </c>
      <c r="I5" s="211" t="s">
        <v>282</v>
      </c>
      <c r="J5" s="212"/>
      <c r="K5" s="218"/>
      <c r="L5" s="175"/>
      <c r="M5" s="175"/>
    </row>
    <row r="6" spans="1:14" x14ac:dyDescent="0.25">
      <c r="B6" s="430"/>
      <c r="C6" s="431"/>
      <c r="D6" s="432"/>
      <c r="E6" s="213">
        <v>1</v>
      </c>
      <c r="F6" s="213">
        <v>2</v>
      </c>
      <c r="G6" s="214">
        <v>3</v>
      </c>
      <c r="H6" s="214" t="s">
        <v>283</v>
      </c>
      <c r="I6" s="211" t="s">
        <v>284</v>
      </c>
      <c r="J6" s="212"/>
      <c r="K6" s="218"/>
      <c r="L6" s="175"/>
      <c r="M6" s="175"/>
    </row>
    <row r="7" spans="1:14" ht="8.25" customHeight="1" x14ac:dyDescent="0.25">
      <c r="B7" s="176"/>
      <c r="C7" s="177"/>
      <c r="D7" s="177"/>
      <c r="E7" s="178"/>
      <c r="F7" s="178"/>
      <c r="G7" s="178"/>
      <c r="H7" s="178"/>
      <c r="I7" s="177"/>
      <c r="J7" s="179"/>
      <c r="K7" s="217"/>
      <c r="L7" s="174"/>
      <c r="M7" s="174"/>
    </row>
    <row r="8" spans="1:14" x14ac:dyDescent="0.25">
      <c r="B8" s="433" t="s">
        <v>40</v>
      </c>
      <c r="C8" s="434"/>
      <c r="D8" s="180"/>
      <c r="E8" s="181"/>
      <c r="F8" s="181"/>
      <c r="G8" s="181"/>
      <c r="H8" s="181"/>
      <c r="I8" s="182"/>
      <c r="J8" s="183"/>
      <c r="K8" s="185"/>
      <c r="L8" s="174"/>
      <c r="M8" s="174"/>
    </row>
    <row r="9" spans="1:14" x14ac:dyDescent="0.25">
      <c r="B9" s="184"/>
      <c r="C9" s="180"/>
      <c r="D9" s="185"/>
      <c r="E9" s="181"/>
      <c r="F9" s="181"/>
      <c r="G9" s="181"/>
      <c r="H9" s="181"/>
      <c r="I9" s="182"/>
      <c r="J9" s="183"/>
      <c r="K9" s="185"/>
      <c r="L9" s="174"/>
      <c r="M9" s="174"/>
    </row>
    <row r="10" spans="1:14" x14ac:dyDescent="0.25">
      <c r="B10" s="186"/>
      <c r="C10" s="435" t="s">
        <v>41</v>
      </c>
      <c r="D10" s="435"/>
      <c r="E10" s="187">
        <v>1181980731.5999999</v>
      </c>
      <c r="F10" s="187">
        <v>42281237067.369995</v>
      </c>
      <c r="G10" s="187">
        <v>42319341693.120003</v>
      </c>
      <c r="H10" s="187">
        <v>1143876105.8499985</v>
      </c>
      <c r="I10" s="188">
        <v>-38104625.750001341</v>
      </c>
      <c r="J10" s="189"/>
      <c r="K10" s="216"/>
      <c r="L10" s="174"/>
      <c r="M10" s="174"/>
    </row>
    <row r="11" spans="1:14" x14ac:dyDescent="0.25">
      <c r="B11" s="190"/>
      <c r="C11" s="191"/>
      <c r="D11" s="191"/>
      <c r="E11" s="192"/>
      <c r="F11" s="192"/>
      <c r="G11" s="192"/>
      <c r="H11" s="192"/>
      <c r="I11" s="193"/>
      <c r="J11" s="194"/>
      <c r="K11" s="191"/>
      <c r="L11" s="174"/>
      <c r="M11" s="174"/>
      <c r="N11" s="174"/>
    </row>
    <row r="12" spans="1:14" x14ac:dyDescent="0.25">
      <c r="A12" s="251"/>
      <c r="B12" s="190"/>
      <c r="C12" s="417" t="s">
        <v>43</v>
      </c>
      <c r="D12" s="417"/>
      <c r="E12" s="195">
        <v>1074919322.6199999</v>
      </c>
      <c r="F12" s="195">
        <v>28944524823.169998</v>
      </c>
      <c r="G12" s="195">
        <v>28949292359.239998</v>
      </c>
      <c r="H12" s="196">
        <v>1070151786.5499992</v>
      </c>
      <c r="I12" s="197">
        <v>-4767536.0700006485</v>
      </c>
      <c r="J12" s="194"/>
      <c r="K12" s="191"/>
      <c r="L12" s="174"/>
      <c r="M12" s="174"/>
      <c r="N12" s="174"/>
    </row>
    <row r="13" spans="1:14" x14ac:dyDescent="0.25">
      <c r="A13" s="251"/>
      <c r="B13" s="190"/>
      <c r="C13" s="436" t="s">
        <v>45</v>
      </c>
      <c r="D13" s="436"/>
      <c r="E13" s="195">
        <v>20944246.719999999</v>
      </c>
      <c r="F13" s="195">
        <v>13240354415.73</v>
      </c>
      <c r="G13" s="195">
        <v>13224118263.48</v>
      </c>
      <c r="H13" s="196">
        <v>37180398.969999313</v>
      </c>
      <c r="I13" s="197">
        <v>16236152.249999315</v>
      </c>
      <c r="J13" s="194"/>
      <c r="K13" s="191"/>
      <c r="L13" s="174"/>
      <c r="M13" s="174"/>
      <c r="N13" s="174"/>
    </row>
    <row r="14" spans="1:14" x14ac:dyDescent="0.25">
      <c r="A14" s="251"/>
      <c r="B14" s="190"/>
      <c r="C14" s="417" t="s">
        <v>47</v>
      </c>
      <c r="D14" s="417"/>
      <c r="E14" s="195">
        <v>87668676.930000007</v>
      </c>
      <c r="F14" s="195">
        <v>96357828.469999999</v>
      </c>
      <c r="G14" s="195">
        <v>145931070.40000001</v>
      </c>
      <c r="H14" s="196">
        <v>38095435</v>
      </c>
      <c r="I14" s="197">
        <v>-49573241.930000007</v>
      </c>
      <c r="J14" s="194"/>
      <c r="K14" s="191"/>
      <c r="L14" s="174"/>
      <c r="M14" s="174"/>
      <c r="N14" s="174"/>
    </row>
    <row r="15" spans="1:14" x14ac:dyDescent="0.25">
      <c r="A15" s="251"/>
      <c r="B15" s="190"/>
      <c r="C15" s="417" t="s">
        <v>49</v>
      </c>
      <c r="D15" s="417"/>
      <c r="E15" s="195">
        <v>0</v>
      </c>
      <c r="F15" s="195">
        <v>0</v>
      </c>
      <c r="G15" s="195">
        <v>0</v>
      </c>
      <c r="H15" s="196">
        <v>0</v>
      </c>
      <c r="I15" s="197">
        <v>0</v>
      </c>
      <c r="J15" s="194"/>
      <c r="K15" s="191"/>
      <c r="L15" s="174"/>
      <c r="M15" s="174"/>
      <c r="N15" s="174" t="s">
        <v>285</v>
      </c>
    </row>
    <row r="16" spans="1:14" x14ac:dyDescent="0.25">
      <c r="A16" s="251"/>
      <c r="B16" s="190"/>
      <c r="C16" s="417" t="s">
        <v>51</v>
      </c>
      <c r="D16" s="417"/>
      <c r="E16" s="195">
        <v>0</v>
      </c>
      <c r="F16" s="195">
        <v>0</v>
      </c>
      <c r="G16" s="195">
        <v>0</v>
      </c>
      <c r="H16" s="196">
        <v>0</v>
      </c>
      <c r="I16" s="197">
        <v>0</v>
      </c>
      <c r="J16" s="194"/>
      <c r="K16" s="191"/>
      <c r="L16" s="174"/>
      <c r="M16" s="174"/>
      <c r="N16" s="174"/>
    </row>
    <row r="17" spans="1:14" x14ac:dyDescent="0.25">
      <c r="A17" s="251"/>
      <c r="B17" s="190"/>
      <c r="C17" s="417" t="s">
        <v>53</v>
      </c>
      <c r="D17" s="417"/>
      <c r="E17" s="195">
        <v>-1551514.67</v>
      </c>
      <c r="F17" s="195">
        <v>0</v>
      </c>
      <c r="G17" s="195">
        <v>0</v>
      </c>
      <c r="H17" s="196">
        <v>-1551514.67</v>
      </c>
      <c r="I17" s="197">
        <v>0</v>
      </c>
      <c r="J17" s="194"/>
      <c r="K17" s="191"/>
      <c r="L17" s="174" t="s">
        <v>285</v>
      </c>
      <c r="M17" s="174"/>
      <c r="N17" s="174"/>
    </row>
    <row r="18" spans="1:14" x14ac:dyDescent="0.25">
      <c r="A18" s="251"/>
      <c r="B18" s="190"/>
      <c r="C18" s="417" t="s">
        <v>55</v>
      </c>
      <c r="D18" s="417"/>
      <c r="E18" s="195">
        <v>0</v>
      </c>
      <c r="F18" s="195">
        <v>0</v>
      </c>
      <c r="G18" s="195">
        <v>0</v>
      </c>
      <c r="H18" s="196">
        <v>0</v>
      </c>
      <c r="I18" s="197">
        <v>0</v>
      </c>
      <c r="J18" s="194"/>
      <c r="K18" s="191"/>
    </row>
    <row r="19" spans="1:14" x14ac:dyDescent="0.25">
      <c r="B19" s="190"/>
      <c r="C19" s="198"/>
      <c r="D19" s="198"/>
      <c r="E19" s="199"/>
      <c r="F19" s="199"/>
      <c r="G19" s="199"/>
      <c r="H19" s="199"/>
      <c r="I19" s="200"/>
      <c r="J19" s="194"/>
      <c r="K19" s="191"/>
    </row>
    <row r="20" spans="1:14" x14ac:dyDescent="0.25">
      <c r="B20" s="186"/>
      <c r="C20" s="435" t="s">
        <v>60</v>
      </c>
      <c r="D20" s="435"/>
      <c r="E20" s="187">
        <v>15207418288.209997</v>
      </c>
      <c r="F20" s="187">
        <v>10737454596.989998</v>
      </c>
      <c r="G20" s="187">
        <v>5880020409.0299997</v>
      </c>
      <c r="H20" s="187">
        <v>20064852476.169998</v>
      </c>
      <c r="I20" s="188">
        <v>4857434187.96</v>
      </c>
      <c r="J20" s="189"/>
      <c r="K20" s="216"/>
    </row>
    <row r="21" spans="1:14" x14ac:dyDescent="0.25">
      <c r="B21" s="190"/>
      <c r="C21" s="191"/>
      <c r="D21" s="198"/>
      <c r="E21" s="192"/>
      <c r="F21" s="192"/>
      <c r="G21" s="192"/>
      <c r="H21" s="192"/>
      <c r="I21" s="193"/>
      <c r="J21" s="194"/>
      <c r="K21" s="191"/>
    </row>
    <row r="22" spans="1:14" x14ac:dyDescent="0.25">
      <c r="A22" s="251"/>
      <c r="B22" s="190"/>
      <c r="C22" s="417" t="s">
        <v>62</v>
      </c>
      <c r="D22" s="417"/>
      <c r="E22" s="195">
        <v>133602325.23999999</v>
      </c>
      <c r="F22" s="195">
        <v>5553367308.2300005</v>
      </c>
      <c r="G22" s="195">
        <v>5456915154.8500004</v>
      </c>
      <c r="H22" s="196">
        <v>230054478.61999989</v>
      </c>
      <c r="I22" s="197">
        <v>96452153.379999891</v>
      </c>
      <c r="J22" s="194"/>
      <c r="K22" s="191"/>
    </row>
    <row r="23" spans="1:14" x14ac:dyDescent="0.25">
      <c r="A23" s="251"/>
      <c r="B23" s="190"/>
      <c r="C23" s="417" t="s">
        <v>64</v>
      </c>
      <c r="D23" s="417"/>
      <c r="E23" s="195">
        <v>0</v>
      </c>
      <c r="F23" s="195">
        <v>0</v>
      </c>
      <c r="G23" s="195">
        <v>0</v>
      </c>
      <c r="H23" s="196">
        <v>0</v>
      </c>
      <c r="I23" s="197">
        <v>0</v>
      </c>
      <c r="J23" s="194"/>
      <c r="K23" s="191"/>
    </row>
    <row r="24" spans="1:14" x14ac:dyDescent="0.25">
      <c r="A24" s="251"/>
      <c r="B24" s="190"/>
      <c r="C24" s="417" t="s">
        <v>66</v>
      </c>
      <c r="D24" s="417"/>
      <c r="E24" s="195">
        <v>13335206914.459999</v>
      </c>
      <c r="F24" s="195">
        <v>4701577063.3899994</v>
      </c>
      <c r="G24" s="195">
        <v>196081968.07000002</v>
      </c>
      <c r="H24" s="196">
        <v>17840702009.779999</v>
      </c>
      <c r="I24" s="197">
        <v>4505495095.3199997</v>
      </c>
      <c r="J24" s="194"/>
      <c r="K24" s="191"/>
    </row>
    <row r="25" spans="1:14" x14ac:dyDescent="0.25">
      <c r="A25" s="251"/>
      <c r="B25" s="190"/>
      <c r="C25" s="417" t="s">
        <v>286</v>
      </c>
      <c r="D25" s="417"/>
      <c r="E25" s="195">
        <v>941821010.38</v>
      </c>
      <c r="F25" s="195">
        <v>450993885.23000002</v>
      </c>
      <c r="G25" s="195">
        <v>98162907.290000007</v>
      </c>
      <c r="H25" s="196">
        <v>1294651988.3200002</v>
      </c>
      <c r="I25" s="197">
        <v>352830977.94000018</v>
      </c>
      <c r="J25" s="194"/>
      <c r="K25" s="191"/>
    </row>
    <row r="26" spans="1:14" x14ac:dyDescent="0.25">
      <c r="A26" s="251"/>
      <c r="B26" s="190"/>
      <c r="C26" s="417" t="s">
        <v>70</v>
      </c>
      <c r="D26" s="417"/>
      <c r="E26" s="195">
        <v>73301334.659999996</v>
      </c>
      <c r="F26" s="195">
        <v>958879.2</v>
      </c>
      <c r="G26" s="195">
        <v>0</v>
      </c>
      <c r="H26" s="196">
        <v>74260213.859999999</v>
      </c>
      <c r="I26" s="197">
        <v>958879.20000000298</v>
      </c>
      <c r="J26" s="194"/>
      <c r="K26" s="191"/>
    </row>
    <row r="27" spans="1:14" x14ac:dyDescent="0.25">
      <c r="A27" s="251"/>
      <c r="B27" s="190"/>
      <c r="C27" s="417" t="s">
        <v>72</v>
      </c>
      <c r="D27" s="417"/>
      <c r="E27" s="195">
        <v>-439349376.60000002</v>
      </c>
      <c r="F27" s="195">
        <v>12798337.560000001</v>
      </c>
      <c r="G27" s="195">
        <v>128860378.82000001</v>
      </c>
      <c r="H27" s="196">
        <v>-555411417.86000001</v>
      </c>
      <c r="I27" s="197">
        <v>-116062041.25999999</v>
      </c>
      <c r="J27" s="194"/>
      <c r="K27" s="191"/>
    </row>
    <row r="28" spans="1:14" x14ac:dyDescent="0.25">
      <c r="A28" s="251"/>
      <c r="B28" s="190"/>
      <c r="C28" s="417" t="s">
        <v>74</v>
      </c>
      <c r="D28" s="417"/>
      <c r="E28" s="195">
        <v>58936396.07</v>
      </c>
      <c r="F28" s="195">
        <v>17759123.379999999</v>
      </c>
      <c r="G28" s="195">
        <v>0</v>
      </c>
      <c r="H28" s="196">
        <v>76695519.450000003</v>
      </c>
      <c r="I28" s="197">
        <v>17759123.380000003</v>
      </c>
      <c r="J28" s="194"/>
      <c r="K28" s="191"/>
    </row>
    <row r="29" spans="1:14" x14ac:dyDescent="0.25">
      <c r="A29" s="251"/>
      <c r="B29" s="190"/>
      <c r="C29" s="417" t="s">
        <v>76</v>
      </c>
      <c r="D29" s="417"/>
      <c r="E29" s="195">
        <v>0</v>
      </c>
      <c r="F29" s="195">
        <v>0</v>
      </c>
      <c r="G29" s="195">
        <v>0</v>
      </c>
      <c r="H29" s="196">
        <v>0</v>
      </c>
      <c r="I29" s="197">
        <v>0</v>
      </c>
      <c r="J29" s="194"/>
      <c r="K29" s="191"/>
    </row>
    <row r="30" spans="1:14" x14ac:dyDescent="0.25">
      <c r="A30" s="251"/>
      <c r="B30" s="190"/>
      <c r="C30" s="417" t="s">
        <v>77</v>
      </c>
      <c r="D30" s="417"/>
      <c r="E30" s="195">
        <v>1103899684</v>
      </c>
      <c r="F30" s="195">
        <v>0</v>
      </c>
      <c r="G30" s="195">
        <v>0</v>
      </c>
      <c r="H30" s="196">
        <v>1103899684</v>
      </c>
      <c r="I30" s="197">
        <v>0</v>
      </c>
      <c r="J30" s="194"/>
      <c r="K30" s="191"/>
    </row>
    <row r="31" spans="1:14" x14ac:dyDescent="0.25">
      <c r="B31" s="190"/>
      <c r="C31" s="198"/>
      <c r="D31" s="198"/>
      <c r="E31" s="192"/>
      <c r="F31" s="192"/>
      <c r="G31" s="192"/>
      <c r="H31" s="192"/>
      <c r="I31" s="193"/>
      <c r="J31" s="194"/>
      <c r="K31" s="191"/>
    </row>
    <row r="32" spans="1:14" x14ac:dyDescent="0.25">
      <c r="B32" s="201"/>
      <c r="C32" s="434" t="s">
        <v>287</v>
      </c>
      <c r="D32" s="434"/>
      <c r="E32" s="187">
        <v>16389399019.809998</v>
      </c>
      <c r="F32" s="187">
        <v>53018691664.359993</v>
      </c>
      <c r="G32" s="187">
        <v>48199362102.150002</v>
      </c>
      <c r="H32" s="336">
        <v>21208728582.019997</v>
      </c>
      <c r="I32" s="336">
        <v>4819329562.2099991</v>
      </c>
      <c r="J32" s="215">
        <v>0</v>
      </c>
      <c r="K32" s="185"/>
    </row>
    <row r="33" spans="2:11" x14ac:dyDescent="0.25">
      <c r="B33" s="202"/>
      <c r="C33" s="203"/>
      <c r="D33" s="203"/>
      <c r="E33" s="204"/>
      <c r="F33" s="204"/>
      <c r="G33" s="204"/>
      <c r="H33" s="204"/>
      <c r="I33" s="203"/>
      <c r="J33" s="205"/>
      <c r="K33" s="191"/>
    </row>
    <row r="34" spans="2:11" x14ac:dyDescent="0.25">
      <c r="B34" s="117" t="s">
        <v>243</v>
      </c>
      <c r="C34" s="207"/>
      <c r="D34" s="208"/>
      <c r="F34" s="206"/>
      <c r="G34" s="206"/>
      <c r="H34" s="206"/>
      <c r="I34" s="206"/>
      <c r="J34" s="206"/>
      <c r="K34" s="206"/>
    </row>
  </sheetData>
  <mergeCells count="24">
    <mergeCell ref="C32:D32"/>
    <mergeCell ref="C18:D18"/>
    <mergeCell ref="C20:D20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5:D15"/>
    <mergeCell ref="C16:D16"/>
    <mergeCell ref="C17:D17"/>
    <mergeCell ref="B2:J2"/>
    <mergeCell ref="B3:J3"/>
    <mergeCell ref="B4:J4"/>
    <mergeCell ref="B5:D6"/>
    <mergeCell ref="B8:C8"/>
    <mergeCell ref="C10:D10"/>
    <mergeCell ref="C12:D12"/>
    <mergeCell ref="C13:D13"/>
    <mergeCell ref="C14:D14"/>
  </mergeCells>
  <pageMargins left="0.7" right="0.7" top="0.75" bottom="0.75" header="0.3" footer="0.3"/>
  <pageSetup scale="8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2:G137"/>
  <sheetViews>
    <sheetView showGridLines="0" topLeftCell="A112" zoomScaleNormal="100" workbookViewId="0">
      <selection activeCell="C137" sqref="C137"/>
    </sheetView>
  </sheetViews>
  <sheetFormatPr baseColWidth="10" defaultColWidth="16.42578125" defaultRowHeight="15" x14ac:dyDescent="0.25"/>
  <cols>
    <col min="1" max="2" width="1.5703125" style="83" customWidth="1"/>
    <col min="3" max="4" width="2.42578125" style="83" customWidth="1"/>
    <col min="5" max="5" width="64.28515625" style="99" customWidth="1"/>
    <col min="6" max="6" width="16.85546875" style="83" bestFit="1" customWidth="1"/>
    <col min="7" max="7" width="16.42578125" style="83" customWidth="1"/>
    <col min="8" max="16384" width="16.42578125" style="83"/>
  </cols>
  <sheetData>
    <row r="2" spans="1:7" x14ac:dyDescent="0.25">
      <c r="C2" s="439" t="s">
        <v>38</v>
      </c>
      <c r="D2" s="440"/>
      <c r="E2" s="440"/>
      <c r="F2" s="440"/>
      <c r="G2" s="441"/>
    </row>
    <row r="3" spans="1:7" x14ac:dyDescent="0.25">
      <c r="C3" s="442" t="s">
        <v>200</v>
      </c>
      <c r="D3" s="443"/>
      <c r="E3" s="443"/>
      <c r="F3" s="443"/>
      <c r="G3" s="444"/>
    </row>
    <row r="4" spans="1:7" x14ac:dyDescent="0.25">
      <c r="C4" s="445" t="s">
        <v>315</v>
      </c>
      <c r="D4" s="446"/>
      <c r="E4" s="446"/>
      <c r="F4" s="446"/>
      <c r="G4" s="447"/>
    </row>
    <row r="5" spans="1:7" x14ac:dyDescent="0.25">
      <c r="A5" s="84"/>
      <c r="B5" s="84"/>
      <c r="C5" s="448" t="s">
        <v>201</v>
      </c>
      <c r="D5" s="449"/>
      <c r="E5" s="449"/>
      <c r="F5" s="311">
        <v>2018</v>
      </c>
      <c r="G5" s="85">
        <v>2017</v>
      </c>
    </row>
    <row r="6" spans="1:7" s="84" customFormat="1" ht="6.6" customHeight="1" x14ac:dyDescent="0.25">
      <c r="C6" s="86"/>
      <c r="D6" s="87"/>
      <c r="E6" s="87"/>
      <c r="F6" s="88"/>
      <c r="G6" s="89"/>
    </row>
    <row r="7" spans="1:7" s="84" customFormat="1" ht="15.75" customHeight="1" x14ac:dyDescent="0.25">
      <c r="C7" s="450" t="s">
        <v>202</v>
      </c>
      <c r="D7" s="451"/>
      <c r="E7" s="451"/>
      <c r="F7" s="90"/>
      <c r="G7" s="91"/>
    </row>
    <row r="8" spans="1:7" s="84" customFormat="1" x14ac:dyDescent="0.25">
      <c r="C8" s="92"/>
      <c r="D8" s="451" t="s">
        <v>203</v>
      </c>
      <c r="E8" s="451"/>
      <c r="F8" s="93">
        <v>5527313729.5599995</v>
      </c>
      <c r="G8" s="280">
        <v>6059867673.4400005</v>
      </c>
    </row>
    <row r="9" spans="1:7" s="84" customFormat="1" x14ac:dyDescent="0.25">
      <c r="C9" s="92"/>
      <c r="D9" s="310"/>
      <c r="E9" s="94" t="s">
        <v>147</v>
      </c>
      <c r="F9" s="316">
        <v>1781340414.4499993</v>
      </c>
      <c r="G9" s="317">
        <v>1884227130.75</v>
      </c>
    </row>
    <row r="10" spans="1:7" s="84" customFormat="1" x14ac:dyDescent="0.25">
      <c r="C10" s="92"/>
      <c r="D10" s="310"/>
      <c r="E10" s="94" t="s">
        <v>148</v>
      </c>
      <c r="F10" s="316">
        <v>0</v>
      </c>
      <c r="G10" s="317">
        <v>0</v>
      </c>
    </row>
    <row r="11" spans="1:7" s="84" customFormat="1" x14ac:dyDescent="0.25">
      <c r="C11" s="92"/>
      <c r="D11" s="94"/>
      <c r="E11" s="94" t="s">
        <v>204</v>
      </c>
      <c r="F11" s="316">
        <v>0</v>
      </c>
      <c r="G11" s="317">
        <v>0</v>
      </c>
    </row>
    <row r="12" spans="1:7" s="84" customFormat="1" x14ac:dyDescent="0.25">
      <c r="C12" s="92"/>
      <c r="D12" s="94"/>
      <c r="E12" s="94" t="s">
        <v>150</v>
      </c>
      <c r="F12" s="316">
        <v>266926376.70999998</v>
      </c>
      <c r="G12" s="317">
        <v>265675357.12</v>
      </c>
    </row>
    <row r="13" spans="1:7" s="84" customFormat="1" x14ac:dyDescent="0.25">
      <c r="C13" s="92"/>
      <c r="D13" s="94"/>
      <c r="E13" s="94" t="s">
        <v>205</v>
      </c>
      <c r="F13" s="316">
        <v>150557790.73000002</v>
      </c>
      <c r="G13" s="317">
        <v>178342274.28</v>
      </c>
    </row>
    <row r="14" spans="1:7" s="84" customFormat="1" x14ac:dyDescent="0.25">
      <c r="C14" s="92"/>
      <c r="D14" s="94"/>
      <c r="E14" s="94" t="s">
        <v>152</v>
      </c>
      <c r="F14" s="316">
        <v>304691126.09000003</v>
      </c>
      <c r="G14" s="317">
        <v>292143987.02999997</v>
      </c>
    </row>
    <row r="15" spans="1:7" s="84" customFormat="1" x14ac:dyDescent="0.25">
      <c r="C15" s="92"/>
      <c r="D15" s="94"/>
      <c r="E15" s="94" t="s">
        <v>153</v>
      </c>
      <c r="F15" s="316">
        <v>0</v>
      </c>
      <c r="G15" s="317">
        <v>0</v>
      </c>
    </row>
    <row r="16" spans="1:7" s="84" customFormat="1" ht="24" x14ac:dyDescent="0.25">
      <c r="C16" s="92"/>
      <c r="D16" s="94"/>
      <c r="E16" s="94" t="s">
        <v>154</v>
      </c>
      <c r="F16" s="316">
        <v>0</v>
      </c>
      <c r="G16" s="317">
        <v>0</v>
      </c>
    </row>
    <row r="17" spans="3:7" s="84" customFormat="1" x14ac:dyDescent="0.25">
      <c r="C17" s="92"/>
      <c r="D17" s="94"/>
      <c r="E17" s="94" t="s">
        <v>156</v>
      </c>
      <c r="F17" s="316">
        <v>2575637259.8399997</v>
      </c>
      <c r="G17" s="317">
        <v>2866392607.6100001</v>
      </c>
    </row>
    <row r="18" spans="3:7" s="84" customFormat="1" ht="20.25" customHeight="1" x14ac:dyDescent="0.25">
      <c r="C18" s="92"/>
      <c r="D18" s="94"/>
      <c r="E18" s="94" t="s">
        <v>206</v>
      </c>
      <c r="F18" s="316">
        <v>387532998.69999999</v>
      </c>
      <c r="G18" s="317">
        <v>509147967.30000001</v>
      </c>
    </row>
    <row r="19" spans="3:7" s="84" customFormat="1" x14ac:dyDescent="0.25">
      <c r="C19" s="92"/>
      <c r="D19" s="94"/>
      <c r="E19" s="94" t="s">
        <v>207</v>
      </c>
      <c r="F19" s="316">
        <v>60627763.040000044</v>
      </c>
      <c r="G19" s="317">
        <v>63938349.349999711</v>
      </c>
    </row>
    <row r="20" spans="3:7" s="84" customFormat="1" x14ac:dyDescent="0.25">
      <c r="C20" s="92"/>
      <c r="D20" s="451" t="s">
        <v>208</v>
      </c>
      <c r="E20" s="451"/>
      <c r="F20" s="313">
        <v>4044945741.9099984</v>
      </c>
      <c r="G20" s="314">
        <v>4631992641.0700006</v>
      </c>
    </row>
    <row r="21" spans="3:7" s="84" customFormat="1" x14ac:dyDescent="0.25">
      <c r="C21" s="92"/>
      <c r="D21" s="310"/>
      <c r="E21" s="94" t="s">
        <v>167</v>
      </c>
      <c r="F21" s="316">
        <v>1375422222.9399996</v>
      </c>
      <c r="G21" s="317">
        <v>1718424080.96</v>
      </c>
    </row>
    <row r="22" spans="3:7" s="84" customFormat="1" x14ac:dyDescent="0.25">
      <c r="C22" s="92"/>
      <c r="D22" s="310"/>
      <c r="E22" s="94" t="s">
        <v>168</v>
      </c>
      <c r="F22" s="316">
        <v>578395998.87</v>
      </c>
      <c r="G22" s="317">
        <v>678865845.11000001</v>
      </c>
    </row>
    <row r="23" spans="3:7" s="84" customFormat="1" x14ac:dyDescent="0.25">
      <c r="C23" s="92"/>
      <c r="D23" s="310"/>
      <c r="E23" s="94" t="s">
        <v>169</v>
      </c>
      <c r="F23" s="316">
        <v>1229202934.2799997</v>
      </c>
      <c r="G23" s="317">
        <v>1532745266.6099999</v>
      </c>
    </row>
    <row r="24" spans="3:7" s="84" customFormat="1" x14ac:dyDescent="0.25">
      <c r="C24" s="92"/>
      <c r="D24" s="310"/>
      <c r="E24" s="94" t="s">
        <v>170</v>
      </c>
      <c r="F24" s="316">
        <v>0</v>
      </c>
      <c r="G24" s="317">
        <v>0</v>
      </c>
    </row>
    <row r="25" spans="3:7" s="84" customFormat="1" x14ac:dyDescent="0.25">
      <c r="C25" s="92"/>
      <c r="D25" s="310"/>
      <c r="E25" s="94" t="s">
        <v>209</v>
      </c>
      <c r="F25" s="316">
        <v>43027661.120000005</v>
      </c>
      <c r="G25" s="317">
        <v>22199717.960000001</v>
      </c>
    </row>
    <row r="26" spans="3:7" s="84" customFormat="1" x14ac:dyDescent="0.25">
      <c r="C26" s="92"/>
      <c r="D26" s="310"/>
      <c r="E26" s="94" t="s">
        <v>210</v>
      </c>
      <c r="F26" s="316">
        <v>0</v>
      </c>
      <c r="G26" s="317">
        <v>0</v>
      </c>
    </row>
    <row r="27" spans="3:7" s="84" customFormat="1" x14ac:dyDescent="0.25">
      <c r="C27" s="92"/>
      <c r="D27" s="310"/>
      <c r="E27" s="94" t="s">
        <v>173</v>
      </c>
      <c r="F27" s="316">
        <v>101326194.78000002</v>
      </c>
      <c r="G27" s="317">
        <v>63595017.060000002</v>
      </c>
    </row>
    <row r="28" spans="3:7" s="84" customFormat="1" x14ac:dyDescent="0.25">
      <c r="C28" s="92"/>
      <c r="D28" s="310"/>
      <c r="E28" s="94" t="s">
        <v>174</v>
      </c>
      <c r="F28" s="316">
        <v>367888308.06</v>
      </c>
      <c r="G28" s="317">
        <v>455600269.56999999</v>
      </c>
    </row>
    <row r="29" spans="3:7" s="84" customFormat="1" x14ac:dyDescent="0.25">
      <c r="C29" s="92"/>
      <c r="D29" s="310"/>
      <c r="E29" s="94" t="s">
        <v>175</v>
      </c>
      <c r="F29" s="316">
        <v>120000000</v>
      </c>
      <c r="G29" s="317">
        <v>120000000</v>
      </c>
    </row>
    <row r="30" spans="3:7" s="84" customFormat="1" x14ac:dyDescent="0.25">
      <c r="C30" s="92"/>
      <c r="D30" s="310"/>
      <c r="E30" s="94" t="s">
        <v>176</v>
      </c>
      <c r="F30" s="316">
        <v>0</v>
      </c>
      <c r="G30" s="317">
        <v>0</v>
      </c>
    </row>
    <row r="31" spans="3:7" s="84" customFormat="1" x14ac:dyDescent="0.25">
      <c r="C31" s="92"/>
      <c r="D31" s="310"/>
      <c r="E31" s="94" t="s">
        <v>177</v>
      </c>
      <c r="F31" s="316">
        <v>0</v>
      </c>
      <c r="G31" s="317">
        <v>0</v>
      </c>
    </row>
    <row r="32" spans="3:7" s="84" customFormat="1" x14ac:dyDescent="0.25">
      <c r="C32" s="92"/>
      <c r="D32" s="310"/>
      <c r="E32" s="94" t="s">
        <v>178</v>
      </c>
      <c r="F32" s="316">
        <v>0</v>
      </c>
      <c r="G32" s="317">
        <v>0</v>
      </c>
    </row>
    <row r="33" spans="3:7" s="84" customFormat="1" x14ac:dyDescent="0.25">
      <c r="C33" s="92"/>
      <c r="D33" s="310"/>
      <c r="E33" s="94" t="s">
        <v>211</v>
      </c>
      <c r="F33" s="316">
        <v>0</v>
      </c>
      <c r="G33" s="317">
        <v>0</v>
      </c>
    </row>
    <row r="34" spans="3:7" s="84" customFormat="1" x14ac:dyDescent="0.25">
      <c r="C34" s="92"/>
      <c r="D34" s="310"/>
      <c r="E34" s="94" t="s">
        <v>82</v>
      </c>
      <c r="F34" s="316">
        <v>0</v>
      </c>
      <c r="G34" s="317">
        <v>0</v>
      </c>
    </row>
    <row r="35" spans="3:7" s="84" customFormat="1" ht="14.25" customHeight="1" x14ac:dyDescent="0.25">
      <c r="C35" s="92"/>
      <c r="D35" s="310"/>
      <c r="E35" s="94" t="s">
        <v>181</v>
      </c>
      <c r="F35" s="316">
        <v>26355457.369999997</v>
      </c>
      <c r="G35" s="317">
        <v>25392987.68</v>
      </c>
    </row>
    <row r="36" spans="3:7" s="84" customFormat="1" ht="14.25" customHeight="1" x14ac:dyDescent="0.25">
      <c r="C36" s="92"/>
      <c r="D36" s="310"/>
      <c r="E36" s="94" t="s">
        <v>212</v>
      </c>
      <c r="F36" s="316">
        <v>203326964.48999926</v>
      </c>
      <c r="G36" s="317">
        <v>15169456.120000049</v>
      </c>
    </row>
    <row r="37" spans="3:7" s="84" customFormat="1" x14ac:dyDescent="0.25">
      <c r="C37" s="437" t="s">
        <v>213</v>
      </c>
      <c r="D37" s="438"/>
      <c r="E37" s="438"/>
      <c r="F37" s="315">
        <v>1482367987.650001</v>
      </c>
      <c r="G37" s="321">
        <v>1427875032.3699999</v>
      </c>
    </row>
    <row r="38" spans="3:7" s="84" customFormat="1" ht="13.35" customHeight="1" x14ac:dyDescent="0.25">
      <c r="C38" s="96"/>
      <c r="D38" s="97"/>
      <c r="E38" s="97"/>
      <c r="F38" s="316"/>
      <c r="G38" s="317"/>
    </row>
    <row r="39" spans="3:7" s="253" customFormat="1" ht="13.35" customHeight="1" x14ac:dyDescent="0.25">
      <c r="C39" s="450" t="s">
        <v>214</v>
      </c>
      <c r="D39" s="451"/>
      <c r="E39" s="451"/>
      <c r="F39" s="316"/>
      <c r="G39" s="317"/>
    </row>
    <row r="40" spans="3:7" s="84" customFormat="1" ht="13.35" customHeight="1" x14ac:dyDescent="0.25">
      <c r="C40" s="92"/>
      <c r="D40" s="451" t="s">
        <v>203</v>
      </c>
      <c r="E40" s="451"/>
      <c r="F40" s="313">
        <v>0</v>
      </c>
      <c r="G40" s="318">
        <v>3129984.94</v>
      </c>
    </row>
    <row r="41" spans="3:7" s="84" customFormat="1" x14ac:dyDescent="0.25">
      <c r="C41" s="92"/>
      <c r="D41" s="94"/>
      <c r="E41" s="94" t="s">
        <v>66</v>
      </c>
      <c r="F41" s="316">
        <v>0</v>
      </c>
      <c r="G41" s="317">
        <v>3129984.94</v>
      </c>
    </row>
    <row r="42" spans="3:7" s="84" customFormat="1" x14ac:dyDescent="0.25">
      <c r="C42" s="92"/>
      <c r="D42" s="94"/>
      <c r="E42" s="94" t="s">
        <v>68</v>
      </c>
      <c r="F42" s="316">
        <v>0</v>
      </c>
      <c r="G42" s="317"/>
    </row>
    <row r="43" spans="3:7" s="84" customFormat="1" x14ac:dyDescent="0.25">
      <c r="C43" s="92"/>
      <c r="D43" s="94"/>
      <c r="E43" s="94" t="s">
        <v>215</v>
      </c>
      <c r="F43" s="316">
        <v>0</v>
      </c>
      <c r="G43" s="317">
        <v>0</v>
      </c>
    </row>
    <row r="44" spans="3:7" s="84" customFormat="1" x14ac:dyDescent="0.25">
      <c r="C44" s="92"/>
      <c r="D44" s="451" t="s">
        <v>208</v>
      </c>
      <c r="E44" s="451"/>
      <c r="F44" s="313">
        <v>1304425934.4599998</v>
      </c>
      <c r="G44" s="318">
        <v>1064755550.24</v>
      </c>
    </row>
    <row r="45" spans="3:7" s="84" customFormat="1" x14ac:dyDescent="0.25">
      <c r="C45" s="92"/>
      <c r="D45" s="94"/>
      <c r="E45" s="94" t="s">
        <v>66</v>
      </c>
      <c r="F45" s="316">
        <v>836545788.36999989</v>
      </c>
      <c r="G45" s="317">
        <v>545544404.86000001</v>
      </c>
    </row>
    <row r="46" spans="3:7" s="84" customFormat="1" x14ac:dyDescent="0.25">
      <c r="C46" s="92"/>
      <c r="D46" s="310"/>
      <c r="E46" s="94" t="s">
        <v>68</v>
      </c>
      <c r="F46" s="316">
        <v>352709990.13000017</v>
      </c>
      <c r="G46" s="317">
        <v>450106569.33999997</v>
      </c>
    </row>
    <row r="47" spans="3:7" s="84" customFormat="1" x14ac:dyDescent="0.25">
      <c r="C47" s="92"/>
      <c r="D47" s="94"/>
      <c r="E47" s="94" t="s">
        <v>216</v>
      </c>
      <c r="F47" s="316">
        <v>115170155.95999989</v>
      </c>
      <c r="G47" s="317">
        <v>69104576.039999992</v>
      </c>
    </row>
    <row r="48" spans="3:7" s="84" customFormat="1" x14ac:dyDescent="0.25">
      <c r="C48" s="437" t="s">
        <v>217</v>
      </c>
      <c r="D48" s="438"/>
      <c r="E48" s="438"/>
      <c r="F48" s="322">
        <v>-1304425934.4599998</v>
      </c>
      <c r="G48" s="323">
        <v>-1061625565.3</v>
      </c>
    </row>
    <row r="49" spans="3:7" s="84" customFormat="1" x14ac:dyDescent="0.25">
      <c r="C49" s="96"/>
      <c r="D49" s="97"/>
      <c r="E49" s="97"/>
      <c r="F49" s="316"/>
      <c r="G49" s="317"/>
    </row>
    <row r="50" spans="3:7" s="84" customFormat="1" x14ac:dyDescent="0.25">
      <c r="C50" s="450" t="s">
        <v>218</v>
      </c>
      <c r="D50" s="451"/>
      <c r="E50" s="451"/>
      <c r="F50" s="316"/>
      <c r="G50" s="317"/>
    </row>
    <row r="51" spans="3:7" s="84" customFormat="1" x14ac:dyDescent="0.25">
      <c r="C51" s="92"/>
      <c r="D51" s="451" t="s">
        <v>203</v>
      </c>
      <c r="E51" s="451"/>
      <c r="F51" s="313">
        <v>35600000</v>
      </c>
      <c r="G51" s="318">
        <v>262431391.24000001</v>
      </c>
    </row>
    <row r="52" spans="3:7" s="84" customFormat="1" x14ac:dyDescent="0.25">
      <c r="C52" s="92"/>
      <c r="D52" s="94"/>
      <c r="E52" s="94" t="s">
        <v>219</v>
      </c>
      <c r="F52" s="316">
        <v>0</v>
      </c>
      <c r="G52" s="317">
        <v>0</v>
      </c>
    </row>
    <row r="53" spans="3:7" s="84" customFormat="1" x14ac:dyDescent="0.25">
      <c r="C53" s="92"/>
      <c r="D53" s="310"/>
      <c r="E53" s="94" t="s">
        <v>220</v>
      </c>
      <c r="F53" s="316">
        <v>35600000</v>
      </c>
      <c r="G53" s="317">
        <v>262431391.24000001</v>
      </c>
    </row>
    <row r="54" spans="3:7" s="84" customFormat="1" x14ac:dyDescent="0.25">
      <c r="C54" s="92"/>
      <c r="D54" s="310"/>
      <c r="E54" s="94" t="s">
        <v>221</v>
      </c>
      <c r="F54" s="316">
        <v>0</v>
      </c>
      <c r="G54" s="317">
        <v>0</v>
      </c>
    </row>
    <row r="55" spans="3:7" s="84" customFormat="1" x14ac:dyDescent="0.25">
      <c r="C55" s="92"/>
      <c r="D55" s="310"/>
      <c r="E55" s="94" t="s">
        <v>222</v>
      </c>
      <c r="F55" s="316">
        <v>0</v>
      </c>
      <c r="G55" s="317">
        <v>0</v>
      </c>
    </row>
    <row r="56" spans="3:7" s="84" customFormat="1" x14ac:dyDescent="0.25">
      <c r="C56" s="92"/>
      <c r="D56" s="451" t="s">
        <v>208</v>
      </c>
      <c r="E56" s="451"/>
      <c r="F56" s="313">
        <v>218309589.25999999</v>
      </c>
      <c r="G56" s="318">
        <v>226109631.87</v>
      </c>
    </row>
    <row r="57" spans="3:7" s="84" customFormat="1" x14ac:dyDescent="0.25">
      <c r="C57" s="92"/>
      <c r="D57" s="94"/>
      <c r="E57" s="94" t="s">
        <v>223</v>
      </c>
      <c r="F57" s="316"/>
      <c r="G57" s="317"/>
    </row>
    <row r="58" spans="3:7" s="84" customFormat="1" x14ac:dyDescent="0.25">
      <c r="C58" s="92"/>
      <c r="D58" s="310"/>
      <c r="E58" s="94" t="s">
        <v>220</v>
      </c>
      <c r="F58" s="316">
        <v>65552872.82</v>
      </c>
      <c r="G58" s="317">
        <v>27437881.739999998</v>
      </c>
    </row>
    <row r="59" spans="3:7" s="84" customFormat="1" x14ac:dyDescent="0.25">
      <c r="C59" s="92"/>
      <c r="D59" s="310"/>
      <c r="E59" s="94" t="s">
        <v>221</v>
      </c>
      <c r="F59" s="316"/>
      <c r="G59" s="317"/>
    </row>
    <row r="60" spans="3:7" s="84" customFormat="1" x14ac:dyDescent="0.25">
      <c r="C60" s="92"/>
      <c r="D60" s="310"/>
      <c r="E60" s="94" t="s">
        <v>224</v>
      </c>
      <c r="F60" s="316">
        <v>152756716.44</v>
      </c>
      <c r="G60" s="317">
        <v>198671750.13</v>
      </c>
    </row>
    <row r="61" spans="3:7" s="84" customFormat="1" x14ac:dyDescent="0.25">
      <c r="C61" s="437" t="s">
        <v>225</v>
      </c>
      <c r="D61" s="438"/>
      <c r="E61" s="438"/>
      <c r="F61" s="319">
        <v>-182709589.25999999</v>
      </c>
      <c r="G61" s="320">
        <v>36321759.370000005</v>
      </c>
    </row>
    <row r="62" spans="3:7" s="84" customFormat="1" x14ac:dyDescent="0.25">
      <c r="C62" s="96"/>
      <c r="D62" s="97"/>
      <c r="E62" s="97"/>
      <c r="F62" s="316"/>
      <c r="G62" s="317"/>
    </row>
    <row r="63" spans="3:7" s="84" customFormat="1" x14ac:dyDescent="0.25">
      <c r="C63" s="452" t="s">
        <v>226</v>
      </c>
      <c r="D63" s="453"/>
      <c r="E63" s="453"/>
      <c r="F63" s="315">
        <v>-4767536.0699987411</v>
      </c>
      <c r="G63" s="321">
        <v>402571226.43999994</v>
      </c>
    </row>
    <row r="64" spans="3:7" s="84" customFormat="1" x14ac:dyDescent="0.25">
      <c r="C64" s="96"/>
      <c r="D64" s="97"/>
      <c r="E64" s="97"/>
      <c r="F64" s="316"/>
      <c r="G64" s="317"/>
    </row>
    <row r="65" spans="1:7" s="84" customFormat="1" x14ac:dyDescent="0.25">
      <c r="C65" s="437" t="s">
        <v>227</v>
      </c>
      <c r="D65" s="438"/>
      <c r="E65" s="438"/>
      <c r="F65" s="313">
        <v>1074919322.6199999</v>
      </c>
      <c r="G65" s="318">
        <v>672348096.17999995</v>
      </c>
    </row>
    <row r="66" spans="1:7" s="84" customFormat="1" x14ac:dyDescent="0.25">
      <c r="C66" s="452" t="s">
        <v>228</v>
      </c>
      <c r="D66" s="453"/>
      <c r="E66" s="453"/>
      <c r="F66" s="313">
        <v>1070151786.5499992</v>
      </c>
      <c r="G66" s="318">
        <v>1074919322.6199999</v>
      </c>
    </row>
    <row r="67" spans="1:7" s="84" customFormat="1" ht="13.35" customHeight="1" x14ac:dyDescent="0.25">
      <c r="C67" s="454"/>
      <c r="D67" s="455"/>
      <c r="E67" s="455"/>
      <c r="F67" s="455"/>
      <c r="G67" s="456"/>
    </row>
    <row r="68" spans="1:7" x14ac:dyDescent="0.25">
      <c r="C68" s="341" t="s">
        <v>243</v>
      </c>
      <c r="F68" s="102"/>
    </row>
    <row r="71" spans="1:7" x14ac:dyDescent="0.25">
      <c r="C71" s="439" t="s">
        <v>38</v>
      </c>
      <c r="D71" s="440"/>
      <c r="E71" s="440"/>
      <c r="F71" s="440"/>
      <c r="G71" s="441"/>
    </row>
    <row r="72" spans="1:7" x14ac:dyDescent="0.25">
      <c r="C72" s="442" t="s">
        <v>200</v>
      </c>
      <c r="D72" s="443"/>
      <c r="E72" s="443"/>
      <c r="F72" s="443"/>
      <c r="G72" s="444"/>
    </row>
    <row r="73" spans="1:7" x14ac:dyDescent="0.25">
      <c r="C73" s="445" t="s">
        <v>316</v>
      </c>
      <c r="D73" s="446"/>
      <c r="E73" s="446"/>
      <c r="F73" s="446"/>
      <c r="G73" s="447"/>
    </row>
    <row r="74" spans="1:7" x14ac:dyDescent="0.25">
      <c r="A74" s="84"/>
      <c r="B74" s="84"/>
      <c r="C74" s="448" t="s">
        <v>201</v>
      </c>
      <c r="D74" s="449"/>
      <c r="E74" s="449"/>
      <c r="F74" s="311">
        <v>2018</v>
      </c>
      <c r="G74" s="85">
        <v>2017</v>
      </c>
    </row>
    <row r="75" spans="1:7" x14ac:dyDescent="0.25">
      <c r="A75" s="84"/>
      <c r="B75" s="84"/>
      <c r="C75" s="86"/>
      <c r="D75" s="87"/>
      <c r="E75" s="87"/>
      <c r="F75" s="88"/>
      <c r="G75" s="89"/>
    </row>
    <row r="76" spans="1:7" x14ac:dyDescent="0.25">
      <c r="A76" s="84"/>
      <c r="B76" s="84"/>
      <c r="C76" s="450" t="s">
        <v>202</v>
      </c>
      <c r="D76" s="451"/>
      <c r="E76" s="451"/>
      <c r="F76" s="90"/>
      <c r="G76" s="91"/>
    </row>
    <row r="77" spans="1:7" x14ac:dyDescent="0.25">
      <c r="A77" s="84"/>
      <c r="B77" s="84"/>
      <c r="C77" s="92"/>
      <c r="D77" s="451" t="s">
        <v>203</v>
      </c>
      <c r="E77" s="451"/>
      <c r="F77" s="93">
        <v>5527313729.5599995</v>
      </c>
      <c r="G77" s="124">
        <v>5055704599.3400011</v>
      </c>
    </row>
    <row r="78" spans="1:7" x14ac:dyDescent="0.25">
      <c r="A78" s="84"/>
      <c r="B78" s="84"/>
      <c r="C78" s="92"/>
      <c r="D78" s="310"/>
      <c r="E78" s="94" t="s">
        <v>147</v>
      </c>
      <c r="F78" s="90">
        <v>1781340414.4499993</v>
      </c>
      <c r="G78" s="91">
        <v>1650973672.4400001</v>
      </c>
    </row>
    <row r="79" spans="1:7" x14ac:dyDescent="0.25">
      <c r="A79" s="84"/>
      <c r="B79" s="84"/>
      <c r="C79" s="92"/>
      <c r="D79" s="310"/>
      <c r="E79" s="94" t="s">
        <v>148</v>
      </c>
      <c r="F79" s="90">
        <v>0</v>
      </c>
      <c r="G79" s="91">
        <v>0</v>
      </c>
    </row>
    <row r="80" spans="1:7" x14ac:dyDescent="0.25">
      <c r="A80" s="84"/>
      <c r="B80" s="84"/>
      <c r="C80" s="92"/>
      <c r="D80" s="94"/>
      <c r="E80" s="94" t="s">
        <v>204</v>
      </c>
      <c r="F80" s="90">
        <v>0</v>
      </c>
      <c r="G80" s="91">
        <v>0</v>
      </c>
    </row>
    <row r="81" spans="1:7" x14ac:dyDescent="0.25">
      <c r="A81" s="84"/>
      <c r="B81" s="84"/>
      <c r="C81" s="92"/>
      <c r="D81" s="94"/>
      <c r="E81" s="94" t="s">
        <v>150</v>
      </c>
      <c r="F81" s="90">
        <v>266926376.70999998</v>
      </c>
      <c r="G81" s="91">
        <v>227768975.90000001</v>
      </c>
    </row>
    <row r="82" spans="1:7" x14ac:dyDescent="0.25">
      <c r="A82" s="84"/>
      <c r="B82" s="84"/>
      <c r="C82" s="92"/>
      <c r="D82" s="94"/>
      <c r="E82" s="94" t="s">
        <v>205</v>
      </c>
      <c r="F82" s="90">
        <v>150557790.73000002</v>
      </c>
      <c r="G82" s="91">
        <v>150284736.18000001</v>
      </c>
    </row>
    <row r="83" spans="1:7" x14ac:dyDescent="0.25">
      <c r="A83" s="84"/>
      <c r="B83" s="84"/>
      <c r="C83" s="92"/>
      <c r="D83" s="94"/>
      <c r="E83" s="94" t="s">
        <v>152</v>
      </c>
      <c r="F83" s="90">
        <v>304691126.09000003</v>
      </c>
      <c r="G83" s="91">
        <v>240823736.62</v>
      </c>
    </row>
    <row r="84" spans="1:7" x14ac:dyDescent="0.25">
      <c r="A84" s="84"/>
      <c r="B84" s="84"/>
      <c r="C84" s="92"/>
      <c r="D84" s="94"/>
      <c r="E84" s="94" t="s">
        <v>153</v>
      </c>
      <c r="F84" s="90">
        <v>0</v>
      </c>
      <c r="G84" s="91">
        <v>0</v>
      </c>
    </row>
    <row r="85" spans="1:7" ht="24" x14ac:dyDescent="0.25">
      <c r="A85" s="84"/>
      <c r="B85" s="84"/>
      <c r="C85" s="92"/>
      <c r="D85" s="94"/>
      <c r="E85" s="94" t="s">
        <v>154</v>
      </c>
      <c r="F85" s="90">
        <v>0</v>
      </c>
      <c r="G85" s="91">
        <v>0</v>
      </c>
    </row>
    <row r="86" spans="1:7" x14ac:dyDescent="0.25">
      <c r="A86" s="84"/>
      <c r="B86" s="84"/>
      <c r="C86" s="92"/>
      <c r="D86" s="94"/>
      <c r="E86" s="94" t="s">
        <v>156</v>
      </c>
      <c r="F86" s="90">
        <v>2575637259.8399997</v>
      </c>
      <c r="G86" s="91">
        <v>2363235367.23</v>
      </c>
    </row>
    <row r="87" spans="1:7" x14ac:dyDescent="0.25">
      <c r="A87" s="84"/>
      <c r="B87" s="84"/>
      <c r="C87" s="92"/>
      <c r="D87" s="94"/>
      <c r="E87" s="94" t="s">
        <v>206</v>
      </c>
      <c r="F87" s="90">
        <v>387532998.69999999</v>
      </c>
      <c r="G87" s="91">
        <v>385085677.10000002</v>
      </c>
    </row>
    <row r="88" spans="1:7" x14ac:dyDescent="0.25">
      <c r="A88" s="84"/>
      <c r="B88" s="84"/>
      <c r="C88" s="92"/>
      <c r="D88" s="94"/>
      <c r="E88" s="94" t="s">
        <v>207</v>
      </c>
      <c r="F88" s="90">
        <v>60627763.040000044</v>
      </c>
      <c r="G88" s="91">
        <v>37532433.869999997</v>
      </c>
    </row>
    <row r="89" spans="1:7" x14ac:dyDescent="0.25">
      <c r="A89" s="84"/>
      <c r="B89" s="84"/>
      <c r="C89" s="92"/>
      <c r="D89" s="451" t="s">
        <v>208</v>
      </c>
      <c r="E89" s="451"/>
      <c r="F89" s="93">
        <v>4044945741.9099984</v>
      </c>
      <c r="G89" s="124">
        <v>3441931491.7399998</v>
      </c>
    </row>
    <row r="90" spans="1:7" x14ac:dyDescent="0.25">
      <c r="A90" s="84"/>
      <c r="B90" s="84"/>
      <c r="C90" s="92"/>
      <c r="D90" s="310"/>
      <c r="E90" s="94" t="s">
        <v>167</v>
      </c>
      <c r="F90" s="90">
        <v>1375422222.9399996</v>
      </c>
      <c r="G90" s="91">
        <v>1331266649.5799999</v>
      </c>
    </row>
    <row r="91" spans="1:7" x14ac:dyDescent="0.25">
      <c r="A91" s="84"/>
      <c r="B91" s="84"/>
      <c r="C91" s="92"/>
      <c r="D91" s="310"/>
      <c r="E91" s="94" t="s">
        <v>168</v>
      </c>
      <c r="F91" s="90">
        <v>578395998.87</v>
      </c>
      <c r="G91" s="91">
        <v>462256851.74000001</v>
      </c>
    </row>
    <row r="92" spans="1:7" x14ac:dyDescent="0.25">
      <c r="A92" s="84"/>
      <c r="B92" s="84"/>
      <c r="C92" s="92"/>
      <c r="D92" s="310"/>
      <c r="E92" s="94" t="s">
        <v>169</v>
      </c>
      <c r="F92" s="90">
        <v>1229202934.2799997</v>
      </c>
      <c r="G92" s="91">
        <v>1079243273.1500001</v>
      </c>
    </row>
    <row r="93" spans="1:7" x14ac:dyDescent="0.25">
      <c r="A93" s="84"/>
      <c r="B93" s="84"/>
      <c r="C93" s="92"/>
      <c r="D93" s="310"/>
      <c r="E93" s="94" t="s">
        <v>170</v>
      </c>
      <c r="F93" s="90">
        <v>0</v>
      </c>
      <c r="G93" s="91">
        <v>0</v>
      </c>
    </row>
    <row r="94" spans="1:7" x14ac:dyDescent="0.25">
      <c r="A94" s="84"/>
      <c r="B94" s="84"/>
      <c r="C94" s="92"/>
      <c r="D94" s="310"/>
      <c r="E94" s="94" t="s">
        <v>209</v>
      </c>
      <c r="F94" s="90">
        <v>43027661.120000005</v>
      </c>
      <c r="G94" s="91">
        <v>18741384.600000001</v>
      </c>
    </row>
    <row r="95" spans="1:7" x14ac:dyDescent="0.25">
      <c r="A95" s="84"/>
      <c r="B95" s="84"/>
      <c r="C95" s="92"/>
      <c r="D95" s="310"/>
      <c r="E95" s="94" t="s">
        <v>210</v>
      </c>
      <c r="F95" s="90">
        <v>0</v>
      </c>
      <c r="G95" s="91">
        <v>0</v>
      </c>
    </row>
    <row r="96" spans="1:7" x14ac:dyDescent="0.25">
      <c r="A96" s="84"/>
      <c r="B96" s="84"/>
      <c r="C96" s="92"/>
      <c r="D96" s="310"/>
      <c r="E96" s="94" t="s">
        <v>173</v>
      </c>
      <c r="F96" s="90">
        <v>101326194.78000002</v>
      </c>
      <c r="G96" s="91">
        <v>39225979.420000002</v>
      </c>
    </row>
    <row r="97" spans="1:7" x14ac:dyDescent="0.25">
      <c r="A97" s="84"/>
      <c r="B97" s="84"/>
      <c r="C97" s="92"/>
      <c r="D97" s="310"/>
      <c r="E97" s="94" t="s">
        <v>174</v>
      </c>
      <c r="F97" s="90">
        <v>367888308.06</v>
      </c>
      <c r="G97" s="91">
        <v>358372538.50999999</v>
      </c>
    </row>
    <row r="98" spans="1:7" x14ac:dyDescent="0.25">
      <c r="A98" s="84"/>
      <c r="B98" s="84"/>
      <c r="C98" s="92"/>
      <c r="D98" s="310"/>
      <c r="E98" s="94" t="s">
        <v>175</v>
      </c>
      <c r="F98" s="90">
        <v>120000000</v>
      </c>
      <c r="G98" s="91">
        <v>30000000</v>
      </c>
    </row>
    <row r="99" spans="1:7" x14ac:dyDescent="0.25">
      <c r="A99" s="84"/>
      <c r="B99" s="84"/>
      <c r="C99" s="92"/>
      <c r="D99" s="310"/>
      <c r="E99" s="94" t="s">
        <v>176</v>
      </c>
      <c r="F99" s="90">
        <v>0</v>
      </c>
      <c r="G99" s="91">
        <v>0</v>
      </c>
    </row>
    <row r="100" spans="1:7" x14ac:dyDescent="0.25">
      <c r="A100" s="84"/>
      <c r="B100" s="84"/>
      <c r="C100" s="92"/>
      <c r="D100" s="310"/>
      <c r="E100" s="94" t="s">
        <v>177</v>
      </c>
      <c r="F100" s="90">
        <v>0</v>
      </c>
      <c r="G100" s="91">
        <v>0</v>
      </c>
    </row>
    <row r="101" spans="1:7" x14ac:dyDescent="0.25">
      <c r="A101" s="84"/>
      <c r="B101" s="84"/>
      <c r="C101" s="92"/>
      <c r="D101" s="310"/>
      <c r="E101" s="94" t="s">
        <v>178</v>
      </c>
      <c r="F101" s="90">
        <v>0</v>
      </c>
      <c r="G101" s="91">
        <v>0</v>
      </c>
    </row>
    <row r="102" spans="1:7" x14ac:dyDescent="0.25">
      <c r="A102" s="84"/>
      <c r="B102" s="84"/>
      <c r="C102" s="92"/>
      <c r="D102" s="310"/>
      <c r="E102" s="94" t="s">
        <v>211</v>
      </c>
      <c r="F102" s="90">
        <v>0</v>
      </c>
      <c r="G102" s="91">
        <v>0</v>
      </c>
    </row>
    <row r="103" spans="1:7" x14ac:dyDescent="0.25">
      <c r="A103" s="84"/>
      <c r="B103" s="84"/>
      <c r="C103" s="92"/>
      <c r="D103" s="310"/>
      <c r="E103" s="94" t="s">
        <v>82</v>
      </c>
      <c r="F103" s="90">
        <v>0</v>
      </c>
      <c r="G103" s="91">
        <v>0</v>
      </c>
    </row>
    <row r="104" spans="1:7" x14ac:dyDescent="0.25">
      <c r="A104" s="84"/>
      <c r="B104" s="84"/>
      <c r="C104" s="92"/>
      <c r="D104" s="310"/>
      <c r="E104" s="94" t="s">
        <v>181</v>
      </c>
      <c r="F104" s="90">
        <v>26355457.369999997</v>
      </c>
      <c r="G104" s="91">
        <v>0</v>
      </c>
    </row>
    <row r="105" spans="1:7" x14ac:dyDescent="0.25">
      <c r="A105" s="84"/>
      <c r="B105" s="84"/>
      <c r="C105" s="92"/>
      <c r="D105" s="310"/>
      <c r="E105" s="94" t="s">
        <v>212</v>
      </c>
      <c r="F105" s="90">
        <v>203326964.48999926</v>
      </c>
      <c r="G105" s="91">
        <v>122824814.73999999</v>
      </c>
    </row>
    <row r="106" spans="1:7" x14ac:dyDescent="0.25">
      <c r="A106" s="84"/>
      <c r="B106" s="84"/>
      <c r="C106" s="437" t="s">
        <v>213</v>
      </c>
      <c r="D106" s="438"/>
      <c r="E106" s="438"/>
      <c r="F106" s="95">
        <v>1482367987.650001</v>
      </c>
      <c r="G106" s="281">
        <v>1613773107.6000013</v>
      </c>
    </row>
    <row r="107" spans="1:7" x14ac:dyDescent="0.25">
      <c r="A107" s="84"/>
      <c r="B107" s="84"/>
      <c r="C107" s="96"/>
      <c r="D107" s="97"/>
      <c r="E107" s="97"/>
      <c r="F107" s="90"/>
      <c r="G107" s="91"/>
    </row>
    <row r="108" spans="1:7" x14ac:dyDescent="0.25">
      <c r="A108" s="84"/>
      <c r="B108" s="84"/>
      <c r="C108" s="450" t="s">
        <v>214</v>
      </c>
      <c r="D108" s="451"/>
      <c r="E108" s="451"/>
      <c r="F108" s="90"/>
      <c r="G108" s="91"/>
    </row>
    <row r="109" spans="1:7" x14ac:dyDescent="0.25">
      <c r="A109" s="84"/>
      <c r="B109" s="84"/>
      <c r="C109" s="92"/>
      <c r="D109" s="451" t="s">
        <v>203</v>
      </c>
      <c r="E109" s="451"/>
      <c r="F109" s="93">
        <v>0</v>
      </c>
      <c r="G109" s="124">
        <v>0</v>
      </c>
    </row>
    <row r="110" spans="1:7" x14ac:dyDescent="0.25">
      <c r="A110" s="84"/>
      <c r="B110" s="84"/>
      <c r="C110" s="92"/>
      <c r="D110" s="94"/>
      <c r="E110" s="94" t="s">
        <v>66</v>
      </c>
      <c r="F110" s="90">
        <v>0</v>
      </c>
      <c r="G110" s="91">
        <v>0</v>
      </c>
    </row>
    <row r="111" spans="1:7" x14ac:dyDescent="0.25">
      <c r="A111" s="84"/>
      <c r="B111" s="84"/>
      <c r="C111" s="92"/>
      <c r="D111" s="94"/>
      <c r="E111" s="94" t="s">
        <v>68</v>
      </c>
      <c r="F111" s="90">
        <v>0</v>
      </c>
      <c r="G111" s="91">
        <v>0</v>
      </c>
    </row>
    <row r="112" spans="1:7" x14ac:dyDescent="0.25">
      <c r="A112" s="84"/>
      <c r="B112" s="84"/>
      <c r="C112" s="92"/>
      <c r="D112" s="94"/>
      <c r="E112" s="94" t="s">
        <v>215</v>
      </c>
      <c r="F112" s="90">
        <v>0</v>
      </c>
      <c r="G112" s="91">
        <v>0</v>
      </c>
    </row>
    <row r="113" spans="1:7" x14ac:dyDescent="0.25">
      <c r="A113" s="84"/>
      <c r="B113" s="84"/>
      <c r="C113" s="92"/>
      <c r="D113" s="451" t="s">
        <v>208</v>
      </c>
      <c r="E113" s="451"/>
      <c r="F113" s="93">
        <v>1304425934.4599998</v>
      </c>
      <c r="G113" s="124">
        <v>664906362.25</v>
      </c>
    </row>
    <row r="114" spans="1:7" x14ac:dyDescent="0.25">
      <c r="A114" s="84"/>
      <c r="B114" s="84"/>
      <c r="C114" s="92"/>
      <c r="D114" s="94"/>
      <c r="E114" s="94" t="s">
        <v>66</v>
      </c>
      <c r="F114" s="90">
        <v>836545788.36999989</v>
      </c>
      <c r="G114" s="91">
        <v>243607123.46000001</v>
      </c>
    </row>
    <row r="115" spans="1:7" x14ac:dyDescent="0.25">
      <c r="A115" s="84"/>
      <c r="B115" s="84"/>
      <c r="C115" s="92"/>
      <c r="D115" s="310"/>
      <c r="E115" s="94" t="s">
        <v>68</v>
      </c>
      <c r="F115" s="90">
        <v>352709990.13000017</v>
      </c>
      <c r="G115" s="91">
        <v>276448649.70999998</v>
      </c>
    </row>
    <row r="116" spans="1:7" x14ac:dyDescent="0.25">
      <c r="A116" s="84"/>
      <c r="B116" s="84"/>
      <c r="C116" s="92"/>
      <c r="D116" s="94"/>
      <c r="E116" s="94" t="s">
        <v>216</v>
      </c>
      <c r="F116" s="90">
        <v>115170155.95999989</v>
      </c>
      <c r="G116" s="91">
        <v>144850589.08000001</v>
      </c>
    </row>
    <row r="117" spans="1:7" x14ac:dyDescent="0.25">
      <c r="A117" s="84"/>
      <c r="B117" s="84"/>
      <c r="C117" s="437" t="s">
        <v>217</v>
      </c>
      <c r="D117" s="438"/>
      <c r="E117" s="438"/>
      <c r="F117" s="98">
        <v>-1304425934.4599998</v>
      </c>
      <c r="G117" s="125">
        <v>-664906362.25</v>
      </c>
    </row>
    <row r="118" spans="1:7" x14ac:dyDescent="0.25">
      <c r="A118" s="84"/>
      <c r="B118" s="84"/>
      <c r="C118" s="96"/>
      <c r="D118" s="97"/>
      <c r="E118" s="97"/>
      <c r="F118" s="90"/>
      <c r="G118" s="91"/>
    </row>
    <row r="119" spans="1:7" x14ac:dyDescent="0.25">
      <c r="A119" s="84"/>
      <c r="B119" s="84"/>
      <c r="C119" s="450" t="s">
        <v>218</v>
      </c>
      <c r="D119" s="451"/>
      <c r="E119" s="451"/>
      <c r="F119" s="90"/>
      <c r="G119" s="91"/>
    </row>
    <row r="120" spans="1:7" x14ac:dyDescent="0.25">
      <c r="A120" s="84"/>
      <c r="B120" s="84"/>
      <c r="C120" s="92"/>
      <c r="D120" s="451" t="s">
        <v>203</v>
      </c>
      <c r="E120" s="451"/>
      <c r="F120" s="93">
        <v>35600000</v>
      </c>
      <c r="G120" s="124">
        <v>188960220.02000001</v>
      </c>
    </row>
    <row r="121" spans="1:7" x14ac:dyDescent="0.25">
      <c r="A121" s="84"/>
      <c r="B121" s="84"/>
      <c r="C121" s="92"/>
      <c r="D121" s="94"/>
      <c r="E121" s="94" t="s">
        <v>219</v>
      </c>
      <c r="F121" s="90">
        <v>0</v>
      </c>
      <c r="G121" s="91">
        <v>0</v>
      </c>
    </row>
    <row r="122" spans="1:7" x14ac:dyDescent="0.25">
      <c r="A122" s="84"/>
      <c r="B122" s="84"/>
      <c r="C122" s="92"/>
      <c r="D122" s="310"/>
      <c r="E122" s="94" t="s">
        <v>220</v>
      </c>
      <c r="F122" s="90">
        <v>35600000</v>
      </c>
      <c r="G122" s="91">
        <v>188960220.02000001</v>
      </c>
    </row>
    <row r="123" spans="1:7" x14ac:dyDescent="0.25">
      <c r="A123" s="84"/>
      <c r="B123" s="84"/>
      <c r="C123" s="92"/>
      <c r="D123" s="310"/>
      <c r="E123" s="94" t="s">
        <v>221</v>
      </c>
      <c r="F123" s="90">
        <v>0</v>
      </c>
      <c r="G123" s="91">
        <v>0</v>
      </c>
    </row>
    <row r="124" spans="1:7" x14ac:dyDescent="0.25">
      <c r="A124" s="84"/>
      <c r="B124" s="84"/>
      <c r="C124" s="92"/>
      <c r="D124" s="310"/>
      <c r="E124" s="94" t="s">
        <v>222</v>
      </c>
      <c r="F124" s="90">
        <v>0</v>
      </c>
      <c r="G124" s="91">
        <v>0</v>
      </c>
    </row>
    <row r="125" spans="1:7" x14ac:dyDescent="0.25">
      <c r="A125" s="84"/>
      <c r="B125" s="84"/>
      <c r="C125" s="92"/>
      <c r="D125" s="451" t="s">
        <v>208</v>
      </c>
      <c r="E125" s="451"/>
      <c r="F125" s="93">
        <v>218309589.25999999</v>
      </c>
      <c r="G125" s="124">
        <v>193207165.44</v>
      </c>
    </row>
    <row r="126" spans="1:7" x14ac:dyDescent="0.25">
      <c r="A126" s="84"/>
      <c r="B126" s="84"/>
      <c r="C126" s="92"/>
      <c r="D126" s="94"/>
      <c r="E126" s="94" t="s">
        <v>223</v>
      </c>
      <c r="F126" s="90"/>
      <c r="G126" s="91"/>
    </row>
    <row r="127" spans="1:7" x14ac:dyDescent="0.25">
      <c r="A127" s="84"/>
      <c r="B127" s="84"/>
      <c r="C127" s="92"/>
      <c r="D127" s="310"/>
      <c r="E127" s="94" t="s">
        <v>220</v>
      </c>
      <c r="F127" s="90">
        <v>65552872.82</v>
      </c>
      <c r="G127" s="91">
        <v>24649236.809999999</v>
      </c>
    </row>
    <row r="128" spans="1:7" x14ac:dyDescent="0.25">
      <c r="A128" s="84"/>
      <c r="B128" s="84"/>
      <c r="C128" s="92"/>
      <c r="D128" s="310"/>
      <c r="E128" s="94" t="s">
        <v>221</v>
      </c>
      <c r="F128" s="90"/>
      <c r="G128" s="91"/>
    </row>
    <row r="129" spans="1:7" x14ac:dyDescent="0.25">
      <c r="A129" s="84"/>
      <c r="B129" s="84"/>
      <c r="C129" s="92"/>
      <c r="D129" s="310"/>
      <c r="E129" s="94" t="s">
        <v>224</v>
      </c>
      <c r="F129" s="90">
        <v>152756716.44</v>
      </c>
      <c r="G129" s="91">
        <v>168557928.63</v>
      </c>
    </row>
    <row r="130" spans="1:7" x14ac:dyDescent="0.25">
      <c r="A130" s="84"/>
      <c r="B130" s="84"/>
      <c r="C130" s="437" t="s">
        <v>225</v>
      </c>
      <c r="D130" s="438"/>
      <c r="E130" s="438"/>
      <c r="F130" s="98">
        <v>-182709589.25999999</v>
      </c>
      <c r="G130" s="125">
        <v>-4246945.4199999869</v>
      </c>
    </row>
    <row r="131" spans="1:7" x14ac:dyDescent="0.25">
      <c r="A131" s="84"/>
      <c r="B131" s="84"/>
      <c r="C131" s="96"/>
      <c r="D131" s="97"/>
      <c r="E131" s="97"/>
      <c r="F131" s="90"/>
      <c r="G131" s="91"/>
    </row>
    <row r="132" spans="1:7" x14ac:dyDescent="0.25">
      <c r="A132" s="84"/>
      <c r="B132" s="84"/>
      <c r="C132" s="452" t="s">
        <v>226</v>
      </c>
      <c r="D132" s="453"/>
      <c r="E132" s="453"/>
      <c r="F132" s="95">
        <v>-4767536.0699987411</v>
      </c>
      <c r="G132" s="281">
        <v>944619799.93000138</v>
      </c>
    </row>
    <row r="133" spans="1:7" x14ac:dyDescent="0.25">
      <c r="A133" s="84"/>
      <c r="B133" s="84"/>
      <c r="C133" s="96"/>
      <c r="D133" s="97"/>
      <c r="E133" s="97"/>
      <c r="F133" s="90"/>
      <c r="G133" s="91"/>
    </row>
    <row r="134" spans="1:7" x14ac:dyDescent="0.25">
      <c r="A134" s="84"/>
      <c r="B134" s="84"/>
      <c r="C134" s="437" t="s">
        <v>227</v>
      </c>
      <c r="D134" s="438"/>
      <c r="E134" s="438"/>
      <c r="F134" s="93">
        <v>1074919322.6199999</v>
      </c>
      <c r="G134" s="124">
        <v>672348096.17999995</v>
      </c>
    </row>
    <row r="135" spans="1:7" x14ac:dyDescent="0.25">
      <c r="A135" s="84"/>
      <c r="B135" s="84"/>
      <c r="C135" s="452" t="s">
        <v>228</v>
      </c>
      <c r="D135" s="453"/>
      <c r="E135" s="453"/>
      <c r="F135" s="93">
        <v>1070151786.5499992</v>
      </c>
      <c r="G135" s="124">
        <v>1616967896.1099999</v>
      </c>
    </row>
    <row r="136" spans="1:7" x14ac:dyDescent="0.25">
      <c r="A136" s="84"/>
      <c r="B136" s="84"/>
      <c r="C136" s="454"/>
      <c r="D136" s="455"/>
      <c r="E136" s="455"/>
      <c r="F136" s="455"/>
      <c r="G136" s="456"/>
    </row>
    <row r="137" spans="1:7" x14ac:dyDescent="0.25">
      <c r="C137" s="341" t="s">
        <v>243</v>
      </c>
    </row>
  </sheetData>
  <mergeCells count="40">
    <mergeCell ref="C130:E130"/>
    <mergeCell ref="C132:E132"/>
    <mergeCell ref="C134:E134"/>
    <mergeCell ref="C135:E135"/>
    <mergeCell ref="C136:G136"/>
    <mergeCell ref="D113:E113"/>
    <mergeCell ref="C117:E117"/>
    <mergeCell ref="C119:E119"/>
    <mergeCell ref="D120:E120"/>
    <mergeCell ref="D125:E125"/>
    <mergeCell ref="D77:E77"/>
    <mergeCell ref="D89:E89"/>
    <mergeCell ref="C106:E106"/>
    <mergeCell ref="C108:E108"/>
    <mergeCell ref="D109:E109"/>
    <mergeCell ref="C71:G71"/>
    <mergeCell ref="C72:G72"/>
    <mergeCell ref="C73:G73"/>
    <mergeCell ref="C74:E74"/>
    <mergeCell ref="C76:E76"/>
    <mergeCell ref="C66:E66"/>
    <mergeCell ref="C67:G67"/>
    <mergeCell ref="C50:E50"/>
    <mergeCell ref="D51:E51"/>
    <mergeCell ref="D56:E56"/>
    <mergeCell ref="C61:E61"/>
    <mergeCell ref="C63:E63"/>
    <mergeCell ref="C65:E65"/>
    <mergeCell ref="C48:E48"/>
    <mergeCell ref="C2:G2"/>
    <mergeCell ref="C3:G3"/>
    <mergeCell ref="C4:G4"/>
    <mergeCell ref="C5:E5"/>
    <mergeCell ref="C7:E7"/>
    <mergeCell ref="D8:E8"/>
    <mergeCell ref="D20:E20"/>
    <mergeCell ref="C37:E37"/>
    <mergeCell ref="C39:E39"/>
    <mergeCell ref="D40:E40"/>
    <mergeCell ref="D44:E44"/>
  </mergeCells>
  <pageMargins left="0.7" right="0.7" top="0.75" bottom="0.75" header="0.3" footer="0.3"/>
  <pageSetup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8"/>
  <sheetViews>
    <sheetView showGridLines="0" zoomScaleNormal="100" workbookViewId="0">
      <selection activeCell="F33" sqref="F33"/>
    </sheetView>
  </sheetViews>
  <sheetFormatPr baseColWidth="10" defaultRowHeight="15" x14ac:dyDescent="0.25"/>
  <cols>
    <col min="1" max="1" width="3.7109375" customWidth="1"/>
    <col min="2" max="2" width="2.42578125" customWidth="1"/>
    <col min="3" max="3" width="41.140625" customWidth="1"/>
    <col min="4" max="4" width="18.7109375" customWidth="1"/>
    <col min="5" max="5" width="19.42578125" customWidth="1"/>
    <col min="6" max="6" width="19.7109375" bestFit="1" customWidth="1"/>
    <col min="7" max="8" width="18.7109375" customWidth="1"/>
    <col min="9" max="9" width="18.42578125" customWidth="1"/>
    <col min="10" max="10" width="2.7109375" customWidth="1"/>
    <col min="11" max="11" width="11.42578125" customWidth="1"/>
    <col min="12" max="255" width="10.85546875" customWidth="1"/>
    <col min="256" max="256" width="11.7109375" customWidth="1"/>
    <col min="257" max="257" width="2.7109375" customWidth="1"/>
    <col min="258" max="258" width="9.42578125" customWidth="1"/>
    <col min="259" max="259" width="36.42578125" customWidth="1"/>
    <col min="260" max="265" width="21" customWidth="1"/>
    <col min="266" max="266" width="2.7109375" customWidth="1"/>
    <col min="267" max="511" width="11.42578125" customWidth="1"/>
    <col min="513" max="513" width="2.7109375" customWidth="1"/>
    <col min="514" max="514" width="9.42578125" customWidth="1"/>
    <col min="515" max="515" width="36.42578125" customWidth="1"/>
    <col min="516" max="521" width="21" customWidth="1"/>
    <col min="522" max="522" width="2.7109375" customWidth="1"/>
    <col min="523" max="767" width="11.42578125" customWidth="1"/>
    <col min="769" max="769" width="2.7109375" customWidth="1"/>
    <col min="770" max="770" width="9.42578125" customWidth="1"/>
    <col min="771" max="771" width="36.42578125" customWidth="1"/>
    <col min="772" max="777" width="21" customWidth="1"/>
    <col min="778" max="778" width="2.7109375" customWidth="1"/>
    <col min="779" max="1023" width="11.42578125" customWidth="1"/>
    <col min="1025" max="1025" width="2.7109375" customWidth="1"/>
    <col min="1026" max="1026" width="9.42578125" customWidth="1"/>
    <col min="1027" max="1027" width="36.42578125" customWidth="1"/>
    <col min="1028" max="1033" width="21" customWidth="1"/>
    <col min="1034" max="1034" width="2.7109375" customWidth="1"/>
    <col min="1035" max="1279" width="11.42578125" customWidth="1"/>
    <col min="1281" max="1281" width="2.7109375" customWidth="1"/>
    <col min="1282" max="1282" width="9.42578125" customWidth="1"/>
    <col min="1283" max="1283" width="36.42578125" customWidth="1"/>
    <col min="1284" max="1289" width="21" customWidth="1"/>
    <col min="1290" max="1290" width="2.7109375" customWidth="1"/>
    <col min="1291" max="1535" width="11.42578125" customWidth="1"/>
    <col min="1537" max="1537" width="2.7109375" customWidth="1"/>
    <col min="1538" max="1538" width="9.42578125" customWidth="1"/>
    <col min="1539" max="1539" width="36.42578125" customWidth="1"/>
    <col min="1540" max="1545" width="21" customWidth="1"/>
    <col min="1546" max="1546" width="2.7109375" customWidth="1"/>
    <col min="1547" max="1791" width="11.42578125" customWidth="1"/>
    <col min="1793" max="1793" width="2.7109375" customWidth="1"/>
    <col min="1794" max="1794" width="9.42578125" customWidth="1"/>
    <col min="1795" max="1795" width="36.42578125" customWidth="1"/>
    <col min="1796" max="1801" width="21" customWidth="1"/>
    <col min="1802" max="1802" width="2.7109375" customWidth="1"/>
    <col min="1803" max="2047" width="11.42578125" customWidth="1"/>
    <col min="2049" max="2049" width="2.7109375" customWidth="1"/>
    <col min="2050" max="2050" width="9.42578125" customWidth="1"/>
    <col min="2051" max="2051" width="36.42578125" customWidth="1"/>
    <col min="2052" max="2057" width="21" customWidth="1"/>
    <col min="2058" max="2058" width="2.7109375" customWidth="1"/>
    <col min="2059" max="2303" width="11.42578125" customWidth="1"/>
    <col min="2305" max="2305" width="2.7109375" customWidth="1"/>
    <col min="2306" max="2306" width="9.42578125" customWidth="1"/>
    <col min="2307" max="2307" width="36.42578125" customWidth="1"/>
    <col min="2308" max="2313" width="21" customWidth="1"/>
    <col min="2314" max="2314" width="2.7109375" customWidth="1"/>
    <col min="2315" max="2559" width="11.42578125" customWidth="1"/>
    <col min="2561" max="2561" width="2.7109375" customWidth="1"/>
    <col min="2562" max="2562" width="9.42578125" customWidth="1"/>
    <col min="2563" max="2563" width="36.42578125" customWidth="1"/>
    <col min="2564" max="2569" width="21" customWidth="1"/>
    <col min="2570" max="2570" width="2.7109375" customWidth="1"/>
    <col min="2571" max="2815" width="11.42578125" customWidth="1"/>
    <col min="2817" max="2817" width="2.7109375" customWidth="1"/>
    <col min="2818" max="2818" width="9.42578125" customWidth="1"/>
    <col min="2819" max="2819" width="36.42578125" customWidth="1"/>
    <col min="2820" max="2825" width="21" customWidth="1"/>
    <col min="2826" max="2826" width="2.7109375" customWidth="1"/>
    <col min="2827" max="3071" width="11.42578125" customWidth="1"/>
    <col min="3073" max="3073" width="2.7109375" customWidth="1"/>
    <col min="3074" max="3074" width="9.42578125" customWidth="1"/>
    <col min="3075" max="3075" width="36.42578125" customWidth="1"/>
    <col min="3076" max="3081" width="21" customWidth="1"/>
    <col min="3082" max="3082" width="2.7109375" customWidth="1"/>
    <col min="3083" max="3327" width="11.42578125" customWidth="1"/>
    <col min="3329" max="3329" width="2.7109375" customWidth="1"/>
    <col min="3330" max="3330" width="9.42578125" customWidth="1"/>
    <col min="3331" max="3331" width="36.42578125" customWidth="1"/>
    <col min="3332" max="3337" width="21" customWidth="1"/>
    <col min="3338" max="3338" width="2.7109375" customWidth="1"/>
    <col min="3339" max="3583" width="11.42578125" customWidth="1"/>
    <col min="3585" max="3585" width="2.7109375" customWidth="1"/>
    <col min="3586" max="3586" width="9.42578125" customWidth="1"/>
    <col min="3587" max="3587" width="36.42578125" customWidth="1"/>
    <col min="3588" max="3593" width="21" customWidth="1"/>
    <col min="3594" max="3594" width="2.7109375" customWidth="1"/>
    <col min="3595" max="3839" width="11.42578125" customWidth="1"/>
    <col min="3841" max="3841" width="2.7109375" customWidth="1"/>
    <col min="3842" max="3842" width="9.42578125" customWidth="1"/>
    <col min="3843" max="3843" width="36.42578125" customWidth="1"/>
    <col min="3844" max="3849" width="21" customWidth="1"/>
    <col min="3850" max="3850" width="2.7109375" customWidth="1"/>
    <col min="3851" max="4095" width="11.42578125" customWidth="1"/>
    <col min="4097" max="4097" width="2.7109375" customWidth="1"/>
    <col min="4098" max="4098" width="9.42578125" customWidth="1"/>
    <col min="4099" max="4099" width="36.42578125" customWidth="1"/>
    <col min="4100" max="4105" width="21" customWidth="1"/>
    <col min="4106" max="4106" width="2.7109375" customWidth="1"/>
    <col min="4107" max="4351" width="11.42578125" customWidth="1"/>
    <col min="4353" max="4353" width="2.7109375" customWidth="1"/>
    <col min="4354" max="4354" width="9.42578125" customWidth="1"/>
    <col min="4355" max="4355" width="36.42578125" customWidth="1"/>
    <col min="4356" max="4361" width="21" customWidth="1"/>
    <col min="4362" max="4362" width="2.7109375" customWidth="1"/>
    <col min="4363" max="4607" width="11.42578125" customWidth="1"/>
    <col min="4609" max="4609" width="2.7109375" customWidth="1"/>
    <col min="4610" max="4610" width="9.42578125" customWidth="1"/>
    <col min="4611" max="4611" width="36.42578125" customWidth="1"/>
    <col min="4612" max="4617" width="21" customWidth="1"/>
    <col min="4618" max="4618" width="2.7109375" customWidth="1"/>
    <col min="4619" max="4863" width="11.42578125" customWidth="1"/>
    <col min="4865" max="4865" width="2.7109375" customWidth="1"/>
    <col min="4866" max="4866" width="9.42578125" customWidth="1"/>
    <col min="4867" max="4867" width="36.42578125" customWidth="1"/>
    <col min="4868" max="4873" width="21" customWidth="1"/>
    <col min="4874" max="4874" width="2.7109375" customWidth="1"/>
    <col min="4875" max="5119" width="11.42578125" customWidth="1"/>
    <col min="5121" max="5121" width="2.7109375" customWidth="1"/>
    <col min="5122" max="5122" width="9.42578125" customWidth="1"/>
    <col min="5123" max="5123" width="36.42578125" customWidth="1"/>
    <col min="5124" max="5129" width="21" customWidth="1"/>
    <col min="5130" max="5130" width="2.7109375" customWidth="1"/>
    <col min="5131" max="5375" width="11.42578125" customWidth="1"/>
    <col min="5377" max="5377" width="2.7109375" customWidth="1"/>
    <col min="5378" max="5378" width="9.42578125" customWidth="1"/>
    <col min="5379" max="5379" width="36.42578125" customWidth="1"/>
    <col min="5380" max="5385" width="21" customWidth="1"/>
    <col min="5386" max="5386" width="2.7109375" customWidth="1"/>
    <col min="5387" max="5631" width="11.42578125" customWidth="1"/>
    <col min="5633" max="5633" width="2.7109375" customWidth="1"/>
    <col min="5634" max="5634" width="9.42578125" customWidth="1"/>
    <col min="5635" max="5635" width="36.42578125" customWidth="1"/>
    <col min="5636" max="5641" width="21" customWidth="1"/>
    <col min="5642" max="5642" width="2.7109375" customWidth="1"/>
    <col min="5643" max="5887" width="11.42578125" customWidth="1"/>
    <col min="5889" max="5889" width="2.7109375" customWidth="1"/>
    <col min="5890" max="5890" width="9.42578125" customWidth="1"/>
    <col min="5891" max="5891" width="36.42578125" customWidth="1"/>
    <col min="5892" max="5897" width="21" customWidth="1"/>
    <col min="5898" max="5898" width="2.7109375" customWidth="1"/>
    <col min="5899" max="6143" width="11.42578125" customWidth="1"/>
    <col min="6145" max="6145" width="2.7109375" customWidth="1"/>
    <col min="6146" max="6146" width="9.42578125" customWidth="1"/>
    <col min="6147" max="6147" width="36.42578125" customWidth="1"/>
    <col min="6148" max="6153" width="21" customWidth="1"/>
    <col min="6154" max="6154" width="2.7109375" customWidth="1"/>
    <col min="6155" max="6399" width="11.42578125" customWidth="1"/>
    <col min="6401" max="6401" width="2.7109375" customWidth="1"/>
    <col min="6402" max="6402" width="9.42578125" customWidth="1"/>
    <col min="6403" max="6403" width="36.42578125" customWidth="1"/>
    <col min="6404" max="6409" width="21" customWidth="1"/>
    <col min="6410" max="6410" width="2.7109375" customWidth="1"/>
    <col min="6411" max="6655" width="11.42578125" customWidth="1"/>
    <col min="6657" max="6657" width="2.7109375" customWidth="1"/>
    <col min="6658" max="6658" width="9.42578125" customWidth="1"/>
    <col min="6659" max="6659" width="36.42578125" customWidth="1"/>
    <col min="6660" max="6665" width="21" customWidth="1"/>
    <col min="6666" max="6666" width="2.7109375" customWidth="1"/>
    <col min="6667" max="6911" width="11.42578125" customWidth="1"/>
    <col min="6913" max="6913" width="2.7109375" customWidth="1"/>
    <col min="6914" max="6914" width="9.42578125" customWidth="1"/>
    <col min="6915" max="6915" width="36.42578125" customWidth="1"/>
    <col min="6916" max="6921" width="21" customWidth="1"/>
    <col min="6922" max="6922" width="2.7109375" customWidth="1"/>
    <col min="6923" max="7167" width="11.42578125" customWidth="1"/>
    <col min="7169" max="7169" width="2.7109375" customWidth="1"/>
    <col min="7170" max="7170" width="9.42578125" customWidth="1"/>
    <col min="7171" max="7171" width="36.42578125" customWidth="1"/>
    <col min="7172" max="7177" width="21" customWidth="1"/>
    <col min="7178" max="7178" width="2.7109375" customWidth="1"/>
    <col min="7179" max="7423" width="11.42578125" customWidth="1"/>
    <col min="7425" max="7425" width="2.7109375" customWidth="1"/>
    <col min="7426" max="7426" width="9.42578125" customWidth="1"/>
    <col min="7427" max="7427" width="36.42578125" customWidth="1"/>
    <col min="7428" max="7433" width="21" customWidth="1"/>
    <col min="7434" max="7434" width="2.7109375" customWidth="1"/>
    <col min="7435" max="7679" width="11.42578125" customWidth="1"/>
    <col min="7681" max="7681" width="2.7109375" customWidth="1"/>
    <col min="7682" max="7682" width="9.42578125" customWidth="1"/>
    <col min="7683" max="7683" width="36.42578125" customWidth="1"/>
    <col min="7684" max="7689" width="21" customWidth="1"/>
    <col min="7690" max="7690" width="2.7109375" customWidth="1"/>
    <col min="7691" max="7935" width="11.42578125" customWidth="1"/>
    <col min="7937" max="7937" width="2.7109375" customWidth="1"/>
    <col min="7938" max="7938" width="9.42578125" customWidth="1"/>
    <col min="7939" max="7939" width="36.42578125" customWidth="1"/>
    <col min="7940" max="7945" width="21" customWidth="1"/>
    <col min="7946" max="7946" width="2.7109375" customWidth="1"/>
    <col min="7947" max="8191" width="11.42578125" customWidth="1"/>
    <col min="8193" max="8193" width="2.7109375" customWidth="1"/>
    <col min="8194" max="8194" width="9.42578125" customWidth="1"/>
    <col min="8195" max="8195" width="36.42578125" customWidth="1"/>
    <col min="8196" max="8201" width="21" customWidth="1"/>
    <col min="8202" max="8202" width="2.7109375" customWidth="1"/>
    <col min="8203" max="8447" width="11.42578125" customWidth="1"/>
    <col min="8449" max="8449" width="2.7109375" customWidth="1"/>
    <col min="8450" max="8450" width="9.42578125" customWidth="1"/>
    <col min="8451" max="8451" width="36.42578125" customWidth="1"/>
    <col min="8452" max="8457" width="21" customWidth="1"/>
    <col min="8458" max="8458" width="2.7109375" customWidth="1"/>
    <col min="8459" max="8703" width="11.42578125" customWidth="1"/>
    <col min="8705" max="8705" width="2.7109375" customWidth="1"/>
    <col min="8706" max="8706" width="9.42578125" customWidth="1"/>
    <col min="8707" max="8707" width="36.42578125" customWidth="1"/>
    <col min="8708" max="8713" width="21" customWidth="1"/>
    <col min="8714" max="8714" width="2.7109375" customWidth="1"/>
    <col min="8715" max="8959" width="11.42578125" customWidth="1"/>
    <col min="8961" max="8961" width="2.7109375" customWidth="1"/>
    <col min="8962" max="8962" width="9.42578125" customWidth="1"/>
    <col min="8963" max="8963" width="36.42578125" customWidth="1"/>
    <col min="8964" max="8969" width="21" customWidth="1"/>
    <col min="8970" max="8970" width="2.7109375" customWidth="1"/>
    <col min="8971" max="9215" width="11.42578125" customWidth="1"/>
    <col min="9217" max="9217" width="2.7109375" customWidth="1"/>
    <col min="9218" max="9218" width="9.42578125" customWidth="1"/>
    <col min="9219" max="9219" width="36.42578125" customWidth="1"/>
    <col min="9220" max="9225" width="21" customWidth="1"/>
    <col min="9226" max="9226" width="2.7109375" customWidth="1"/>
    <col min="9227" max="9471" width="11.42578125" customWidth="1"/>
    <col min="9473" max="9473" width="2.7109375" customWidth="1"/>
    <col min="9474" max="9474" width="9.42578125" customWidth="1"/>
    <col min="9475" max="9475" width="36.42578125" customWidth="1"/>
    <col min="9476" max="9481" width="21" customWidth="1"/>
    <col min="9482" max="9482" width="2.7109375" customWidth="1"/>
    <col min="9483" max="9727" width="11.42578125" customWidth="1"/>
    <col min="9729" max="9729" width="2.7109375" customWidth="1"/>
    <col min="9730" max="9730" width="9.42578125" customWidth="1"/>
    <col min="9731" max="9731" width="36.42578125" customWidth="1"/>
    <col min="9732" max="9737" width="21" customWidth="1"/>
    <col min="9738" max="9738" width="2.7109375" customWidth="1"/>
    <col min="9739" max="9983" width="11.42578125" customWidth="1"/>
    <col min="9985" max="9985" width="2.7109375" customWidth="1"/>
    <col min="9986" max="9986" width="9.42578125" customWidth="1"/>
    <col min="9987" max="9987" width="36.42578125" customWidth="1"/>
    <col min="9988" max="9993" width="21" customWidth="1"/>
    <col min="9994" max="9994" width="2.7109375" customWidth="1"/>
    <col min="9995" max="10239" width="11.42578125" customWidth="1"/>
    <col min="10241" max="10241" width="2.7109375" customWidth="1"/>
    <col min="10242" max="10242" width="9.42578125" customWidth="1"/>
    <col min="10243" max="10243" width="36.42578125" customWidth="1"/>
    <col min="10244" max="10249" width="21" customWidth="1"/>
    <col min="10250" max="10250" width="2.7109375" customWidth="1"/>
    <col min="10251" max="10495" width="11.42578125" customWidth="1"/>
    <col min="10497" max="10497" width="2.7109375" customWidth="1"/>
    <col min="10498" max="10498" width="9.42578125" customWidth="1"/>
    <col min="10499" max="10499" width="36.42578125" customWidth="1"/>
    <col min="10500" max="10505" width="21" customWidth="1"/>
    <col min="10506" max="10506" width="2.7109375" customWidth="1"/>
    <col min="10507" max="10751" width="11.42578125" customWidth="1"/>
    <col min="10753" max="10753" width="2.7109375" customWidth="1"/>
    <col min="10754" max="10754" width="9.42578125" customWidth="1"/>
    <col min="10755" max="10755" width="36.42578125" customWidth="1"/>
    <col min="10756" max="10761" width="21" customWidth="1"/>
    <col min="10762" max="10762" width="2.7109375" customWidth="1"/>
    <col min="10763" max="11007" width="11.42578125" customWidth="1"/>
    <col min="11009" max="11009" width="2.7109375" customWidth="1"/>
    <col min="11010" max="11010" width="9.42578125" customWidth="1"/>
    <col min="11011" max="11011" width="36.42578125" customWidth="1"/>
    <col min="11012" max="11017" width="21" customWidth="1"/>
    <col min="11018" max="11018" width="2.7109375" customWidth="1"/>
    <col min="11019" max="11263" width="11.42578125" customWidth="1"/>
    <col min="11265" max="11265" width="2.7109375" customWidth="1"/>
    <col min="11266" max="11266" width="9.42578125" customWidth="1"/>
    <col min="11267" max="11267" width="36.42578125" customWidth="1"/>
    <col min="11268" max="11273" width="21" customWidth="1"/>
    <col min="11274" max="11274" width="2.7109375" customWidth="1"/>
    <col min="11275" max="11519" width="11.42578125" customWidth="1"/>
    <col min="11521" max="11521" width="2.7109375" customWidth="1"/>
    <col min="11522" max="11522" width="9.42578125" customWidth="1"/>
    <col min="11523" max="11523" width="36.42578125" customWidth="1"/>
    <col min="11524" max="11529" width="21" customWidth="1"/>
    <col min="11530" max="11530" width="2.7109375" customWidth="1"/>
    <col min="11531" max="11775" width="11.42578125" customWidth="1"/>
    <col min="11777" max="11777" width="2.7109375" customWidth="1"/>
    <col min="11778" max="11778" width="9.42578125" customWidth="1"/>
    <col min="11779" max="11779" width="36.42578125" customWidth="1"/>
    <col min="11780" max="11785" width="21" customWidth="1"/>
    <col min="11786" max="11786" width="2.7109375" customWidth="1"/>
    <col min="11787" max="12031" width="11.42578125" customWidth="1"/>
    <col min="12033" max="12033" width="2.7109375" customWidth="1"/>
    <col min="12034" max="12034" width="9.42578125" customWidth="1"/>
    <col min="12035" max="12035" width="36.42578125" customWidth="1"/>
    <col min="12036" max="12041" width="21" customWidth="1"/>
    <col min="12042" max="12042" width="2.7109375" customWidth="1"/>
    <col min="12043" max="12287" width="11.42578125" customWidth="1"/>
    <col min="12289" max="12289" width="2.7109375" customWidth="1"/>
    <col min="12290" max="12290" width="9.42578125" customWidth="1"/>
    <col min="12291" max="12291" width="36.42578125" customWidth="1"/>
    <col min="12292" max="12297" width="21" customWidth="1"/>
    <col min="12298" max="12298" width="2.7109375" customWidth="1"/>
    <col min="12299" max="12543" width="11.42578125" customWidth="1"/>
    <col min="12545" max="12545" width="2.7109375" customWidth="1"/>
    <col min="12546" max="12546" width="9.42578125" customWidth="1"/>
    <col min="12547" max="12547" width="36.42578125" customWidth="1"/>
    <col min="12548" max="12553" width="21" customWidth="1"/>
    <col min="12554" max="12554" width="2.7109375" customWidth="1"/>
    <col min="12555" max="12799" width="11.42578125" customWidth="1"/>
    <col min="12801" max="12801" width="2.7109375" customWidth="1"/>
    <col min="12802" max="12802" width="9.42578125" customWidth="1"/>
    <col min="12803" max="12803" width="36.42578125" customWidth="1"/>
    <col min="12804" max="12809" width="21" customWidth="1"/>
    <col min="12810" max="12810" width="2.7109375" customWidth="1"/>
    <col min="12811" max="13055" width="11.42578125" customWidth="1"/>
    <col min="13057" max="13057" width="2.7109375" customWidth="1"/>
    <col min="13058" max="13058" width="9.42578125" customWidth="1"/>
    <col min="13059" max="13059" width="36.42578125" customWidth="1"/>
    <col min="13060" max="13065" width="21" customWidth="1"/>
    <col min="13066" max="13066" width="2.7109375" customWidth="1"/>
    <col min="13067" max="13311" width="11.42578125" customWidth="1"/>
    <col min="13313" max="13313" width="2.7109375" customWidth="1"/>
    <col min="13314" max="13314" width="9.42578125" customWidth="1"/>
    <col min="13315" max="13315" width="36.42578125" customWidth="1"/>
    <col min="13316" max="13321" width="21" customWidth="1"/>
    <col min="13322" max="13322" width="2.7109375" customWidth="1"/>
    <col min="13323" max="13567" width="11.42578125" customWidth="1"/>
    <col min="13569" max="13569" width="2.7109375" customWidth="1"/>
    <col min="13570" max="13570" width="9.42578125" customWidth="1"/>
    <col min="13571" max="13571" width="36.42578125" customWidth="1"/>
    <col min="13572" max="13577" width="21" customWidth="1"/>
    <col min="13578" max="13578" width="2.7109375" customWidth="1"/>
    <col min="13579" max="13823" width="11.42578125" customWidth="1"/>
    <col min="13825" max="13825" width="2.7109375" customWidth="1"/>
    <col min="13826" max="13826" width="9.42578125" customWidth="1"/>
    <col min="13827" max="13827" width="36.42578125" customWidth="1"/>
    <col min="13828" max="13833" width="21" customWidth="1"/>
    <col min="13834" max="13834" width="2.7109375" customWidth="1"/>
    <col min="13835" max="14079" width="11.42578125" customWidth="1"/>
    <col min="14081" max="14081" width="2.7109375" customWidth="1"/>
    <col min="14082" max="14082" width="9.42578125" customWidth="1"/>
    <col min="14083" max="14083" width="36.42578125" customWidth="1"/>
    <col min="14084" max="14089" width="21" customWidth="1"/>
    <col min="14090" max="14090" width="2.7109375" customWidth="1"/>
    <col min="14091" max="14335" width="11.42578125" customWidth="1"/>
    <col min="14337" max="14337" width="2.7109375" customWidth="1"/>
    <col min="14338" max="14338" width="9.42578125" customWidth="1"/>
    <col min="14339" max="14339" width="36.42578125" customWidth="1"/>
    <col min="14340" max="14345" width="21" customWidth="1"/>
    <col min="14346" max="14346" width="2.7109375" customWidth="1"/>
    <col min="14347" max="14591" width="11.42578125" customWidth="1"/>
    <col min="14593" max="14593" width="2.7109375" customWidth="1"/>
    <col min="14594" max="14594" width="9.42578125" customWidth="1"/>
    <col min="14595" max="14595" width="36.42578125" customWidth="1"/>
    <col min="14596" max="14601" width="21" customWidth="1"/>
    <col min="14602" max="14602" width="2.7109375" customWidth="1"/>
    <col min="14603" max="14847" width="11.42578125" customWidth="1"/>
    <col min="14849" max="14849" width="2.7109375" customWidth="1"/>
    <col min="14850" max="14850" width="9.42578125" customWidth="1"/>
    <col min="14851" max="14851" width="36.42578125" customWidth="1"/>
    <col min="14852" max="14857" width="21" customWidth="1"/>
    <col min="14858" max="14858" width="2.7109375" customWidth="1"/>
    <col min="14859" max="15103" width="11.42578125" customWidth="1"/>
    <col min="15105" max="15105" width="2.7109375" customWidth="1"/>
    <col min="15106" max="15106" width="9.42578125" customWidth="1"/>
    <col min="15107" max="15107" width="36.42578125" customWidth="1"/>
    <col min="15108" max="15113" width="21" customWidth="1"/>
    <col min="15114" max="15114" width="2.7109375" customWidth="1"/>
    <col min="15115" max="15359" width="11.42578125" customWidth="1"/>
    <col min="15361" max="15361" width="2.7109375" customWidth="1"/>
    <col min="15362" max="15362" width="9.42578125" customWidth="1"/>
    <col min="15363" max="15363" width="36.42578125" customWidth="1"/>
    <col min="15364" max="15369" width="21" customWidth="1"/>
    <col min="15370" max="15370" width="2.7109375" customWidth="1"/>
    <col min="15371" max="15615" width="11.42578125" customWidth="1"/>
    <col min="15617" max="15617" width="2.7109375" customWidth="1"/>
    <col min="15618" max="15618" width="9.42578125" customWidth="1"/>
    <col min="15619" max="15619" width="36.42578125" customWidth="1"/>
    <col min="15620" max="15625" width="21" customWidth="1"/>
    <col min="15626" max="15626" width="2.7109375" customWidth="1"/>
    <col min="15627" max="15871" width="11.42578125" customWidth="1"/>
    <col min="15873" max="15873" width="2.7109375" customWidth="1"/>
    <col min="15874" max="15874" width="9.42578125" customWidth="1"/>
    <col min="15875" max="15875" width="36.42578125" customWidth="1"/>
    <col min="15876" max="15881" width="21" customWidth="1"/>
    <col min="15882" max="15882" width="2.7109375" customWidth="1"/>
    <col min="15883" max="16127" width="11.42578125" customWidth="1"/>
    <col min="16129" max="16129" width="2.7109375" customWidth="1"/>
    <col min="16130" max="16130" width="9.42578125" customWidth="1"/>
    <col min="16131" max="16131" width="36.42578125" customWidth="1"/>
    <col min="16132" max="16137" width="21" customWidth="1"/>
    <col min="16138" max="16138" width="2.7109375" customWidth="1"/>
    <col min="16139" max="16383" width="11.42578125" customWidth="1"/>
  </cols>
  <sheetData>
    <row r="1" spans="1:256" ht="9.75" customHeight="1" x14ac:dyDescent="0.25"/>
    <row r="2" spans="1:256" ht="5.0999999999999996" customHeight="1" x14ac:dyDescent="0.25">
      <c r="B2" s="493"/>
      <c r="C2" s="494"/>
      <c r="D2" s="494"/>
      <c r="E2" s="494"/>
      <c r="F2" s="494"/>
      <c r="G2" s="494"/>
      <c r="H2" s="494"/>
      <c r="I2" s="495"/>
    </row>
    <row r="3" spans="1:256" x14ac:dyDescent="0.25">
      <c r="B3" s="496" t="s">
        <v>38</v>
      </c>
      <c r="C3" s="497"/>
      <c r="D3" s="497"/>
      <c r="E3" s="497"/>
      <c r="F3" s="497"/>
      <c r="G3" s="497"/>
      <c r="H3" s="497"/>
      <c r="I3" s="498"/>
    </row>
    <row r="4" spans="1:256" x14ac:dyDescent="0.25">
      <c r="B4" s="499" t="s">
        <v>328</v>
      </c>
      <c r="C4" s="500"/>
      <c r="D4" s="500"/>
      <c r="E4" s="500"/>
      <c r="F4" s="500"/>
      <c r="G4" s="500"/>
      <c r="H4" s="500"/>
      <c r="I4" s="501"/>
    </row>
    <row r="5" spans="1:256" x14ac:dyDescent="0.25">
      <c r="B5" s="499" t="s">
        <v>329</v>
      </c>
      <c r="C5" s="500"/>
      <c r="D5" s="500"/>
      <c r="E5" s="500"/>
      <c r="F5" s="500"/>
      <c r="G5" s="500"/>
      <c r="H5" s="500"/>
      <c r="I5" s="501"/>
    </row>
    <row r="6" spans="1:256" x14ac:dyDescent="0.25">
      <c r="B6" s="502" t="s">
        <v>330</v>
      </c>
      <c r="C6" s="503"/>
      <c r="D6" s="503"/>
      <c r="E6" s="503"/>
      <c r="F6" s="503"/>
      <c r="G6" s="503"/>
      <c r="H6" s="503"/>
      <c r="I6" s="503"/>
    </row>
    <row r="7" spans="1:256" x14ac:dyDescent="0.25">
      <c r="B7" s="504"/>
      <c r="C7" s="504"/>
      <c r="D7" s="504"/>
      <c r="E7" s="504"/>
      <c r="F7" s="504"/>
      <c r="G7" s="504"/>
      <c r="H7" s="504"/>
      <c r="I7" s="504"/>
    </row>
    <row r="8" spans="1:256" x14ac:dyDescent="0.25">
      <c r="B8" s="505" t="s">
        <v>201</v>
      </c>
      <c r="C8" s="506"/>
      <c r="D8" s="507" t="s">
        <v>331</v>
      </c>
      <c r="E8" s="508"/>
      <c r="F8" s="508"/>
      <c r="G8" s="508"/>
      <c r="H8" s="509"/>
      <c r="I8" s="510" t="s">
        <v>332</v>
      </c>
    </row>
    <row r="9" spans="1:256" ht="26.25" x14ac:dyDescent="0.25">
      <c r="B9" s="511"/>
      <c r="C9" s="512"/>
      <c r="D9" s="513" t="s">
        <v>333</v>
      </c>
      <c r="E9" s="514" t="s">
        <v>334</v>
      </c>
      <c r="F9" s="513" t="s">
        <v>335</v>
      </c>
      <c r="G9" s="513" t="s">
        <v>336</v>
      </c>
      <c r="H9" s="513" t="s">
        <v>337</v>
      </c>
      <c r="I9" s="510"/>
    </row>
    <row r="10" spans="1:256" x14ac:dyDescent="0.25">
      <c r="B10" s="511"/>
      <c r="C10" s="512"/>
      <c r="D10" s="515">
        <v>1</v>
      </c>
      <c r="E10" s="515">
        <v>2</v>
      </c>
      <c r="F10" s="515" t="s">
        <v>338</v>
      </c>
      <c r="G10" s="515">
        <v>4</v>
      </c>
      <c r="H10" s="515">
        <v>5</v>
      </c>
      <c r="I10" s="515" t="s">
        <v>339</v>
      </c>
    </row>
    <row r="11" spans="1:256" x14ac:dyDescent="0.25">
      <c r="B11" s="516"/>
      <c r="C11" s="517"/>
      <c r="D11" s="517"/>
      <c r="E11" s="518"/>
      <c r="F11" s="518"/>
      <c r="G11" s="519"/>
      <c r="H11" s="519"/>
      <c r="I11" s="519"/>
    </row>
    <row r="12" spans="1:256" ht="17.100000000000001" customHeight="1" x14ac:dyDescent="0.25">
      <c r="A12" s="520"/>
      <c r="B12" s="521"/>
      <c r="C12" s="522" t="s">
        <v>340</v>
      </c>
      <c r="D12" s="523">
        <v>46476316.039999999</v>
      </c>
      <c r="E12" s="524">
        <v>4380194.07</v>
      </c>
      <c r="F12" s="524">
        <v>50856510.109999999</v>
      </c>
      <c r="G12" s="524">
        <v>36505797.489999995</v>
      </c>
      <c r="H12" s="524">
        <v>35521163.289999992</v>
      </c>
      <c r="I12" s="525">
        <v>14350712.620000005</v>
      </c>
      <c r="IV12" s="526"/>
    </row>
    <row r="13" spans="1:256" ht="17.100000000000001" customHeight="1" x14ac:dyDescent="0.25">
      <c r="A13" s="520"/>
      <c r="B13" s="521"/>
      <c r="C13" s="522" t="s">
        <v>341</v>
      </c>
      <c r="D13" s="523">
        <v>146202186.83999985</v>
      </c>
      <c r="E13" s="524">
        <v>-857485.19000000297</v>
      </c>
      <c r="F13" s="524">
        <v>145344701.64999986</v>
      </c>
      <c r="G13" s="524">
        <v>118502319.22999997</v>
      </c>
      <c r="H13" s="524">
        <v>117115380.44999996</v>
      </c>
      <c r="I13" s="525">
        <v>26842382.419999883</v>
      </c>
      <c r="IV13" s="526"/>
    </row>
    <row r="14" spans="1:256" ht="17.100000000000001" customHeight="1" x14ac:dyDescent="0.25">
      <c r="A14" s="520"/>
      <c r="B14" s="521"/>
      <c r="C14" s="522" t="s">
        <v>342</v>
      </c>
      <c r="D14" s="523">
        <v>189522073.7100001</v>
      </c>
      <c r="E14" s="524">
        <v>48916908.670000002</v>
      </c>
      <c r="F14" s="524">
        <v>238438982.38000011</v>
      </c>
      <c r="G14" s="524">
        <v>168751861.37000006</v>
      </c>
      <c r="H14" s="524">
        <v>166909095.2700001</v>
      </c>
      <c r="I14" s="525">
        <v>69687121.01000005</v>
      </c>
      <c r="IV14" s="526"/>
    </row>
    <row r="15" spans="1:256" ht="17.100000000000001" customHeight="1" x14ac:dyDescent="0.25">
      <c r="A15" s="520"/>
      <c r="B15" s="521"/>
      <c r="C15" s="522" t="s">
        <v>343</v>
      </c>
      <c r="D15" s="523">
        <v>555028135.53000045</v>
      </c>
      <c r="E15" s="524">
        <v>189782630.66000018</v>
      </c>
      <c r="F15" s="524">
        <v>744810766.19000065</v>
      </c>
      <c r="G15" s="524">
        <v>606249091.95000017</v>
      </c>
      <c r="H15" s="524">
        <v>603547744.86000013</v>
      </c>
      <c r="I15" s="525">
        <v>138561674.24000049</v>
      </c>
      <c r="IV15" s="526"/>
    </row>
    <row r="16" spans="1:256" ht="17.100000000000001" customHeight="1" x14ac:dyDescent="0.25">
      <c r="A16" s="520"/>
      <c r="B16" s="521"/>
      <c r="C16" s="522" t="s">
        <v>344</v>
      </c>
      <c r="D16" s="523">
        <v>42305048.550000004</v>
      </c>
      <c r="E16" s="524">
        <v>60946345.229999982</v>
      </c>
      <c r="F16" s="524">
        <v>103251393.77999999</v>
      </c>
      <c r="G16" s="524">
        <v>63417218.719999969</v>
      </c>
      <c r="H16" s="524">
        <v>62292494.619999982</v>
      </c>
      <c r="I16" s="525">
        <v>39834175.060000017</v>
      </c>
      <c r="IV16" s="526"/>
    </row>
    <row r="17" spans="1:256" ht="17.100000000000001" customHeight="1" x14ac:dyDescent="0.25">
      <c r="A17" s="520"/>
      <c r="B17" s="521"/>
      <c r="C17" s="522" t="s">
        <v>345</v>
      </c>
      <c r="D17" s="523">
        <v>949437690.68000054</v>
      </c>
      <c r="E17" s="524">
        <v>514493470.59000045</v>
      </c>
      <c r="F17" s="524">
        <v>1463931161.2700009</v>
      </c>
      <c r="G17" s="524">
        <v>828315811.50999987</v>
      </c>
      <c r="H17" s="524">
        <v>777004707.1700002</v>
      </c>
      <c r="I17" s="525">
        <v>635615349.76000106</v>
      </c>
      <c r="IV17" s="526"/>
    </row>
    <row r="18" spans="1:256" ht="17.100000000000001" customHeight="1" x14ac:dyDescent="0.25">
      <c r="A18" s="520"/>
      <c r="B18" s="521"/>
      <c r="C18" s="522" t="s">
        <v>346</v>
      </c>
      <c r="D18" s="523">
        <v>37372521.410000004</v>
      </c>
      <c r="E18" s="524">
        <v>1015533.500000005</v>
      </c>
      <c r="F18" s="524">
        <v>38388054.910000011</v>
      </c>
      <c r="G18" s="524">
        <v>30458147.879999999</v>
      </c>
      <c r="H18" s="524">
        <v>29771306.350000005</v>
      </c>
      <c r="I18" s="525">
        <v>7929907.0300000124</v>
      </c>
      <c r="IV18" s="526"/>
    </row>
    <row r="19" spans="1:256" ht="17.100000000000001" customHeight="1" x14ac:dyDescent="0.25">
      <c r="A19" s="520"/>
      <c r="B19" s="521"/>
      <c r="C19" s="522" t="s">
        <v>347</v>
      </c>
      <c r="D19" s="523">
        <v>275085161.85000014</v>
      </c>
      <c r="E19" s="524">
        <v>154773394.69999996</v>
      </c>
      <c r="F19" s="524">
        <v>429858556.55000007</v>
      </c>
      <c r="G19" s="524">
        <v>323466649.46999973</v>
      </c>
      <c r="H19" s="524">
        <v>318329574.90999985</v>
      </c>
      <c r="I19" s="525">
        <v>106391907.08000034</v>
      </c>
      <c r="IV19" s="526"/>
    </row>
    <row r="20" spans="1:256" ht="17.100000000000001" customHeight="1" x14ac:dyDescent="0.25">
      <c r="A20" s="520"/>
      <c r="B20" s="521"/>
      <c r="C20" s="522" t="s">
        <v>348</v>
      </c>
      <c r="D20" s="523">
        <v>604640986.3299998</v>
      </c>
      <c r="E20" s="524">
        <v>61821347.239999987</v>
      </c>
      <c r="F20" s="524">
        <v>666462333.56999981</v>
      </c>
      <c r="G20" s="524">
        <v>537240017.98999989</v>
      </c>
      <c r="H20" s="524">
        <v>528605979.67000002</v>
      </c>
      <c r="I20" s="525">
        <v>129222315.57999992</v>
      </c>
      <c r="IV20" s="526"/>
    </row>
    <row r="21" spans="1:256" ht="17.100000000000001" customHeight="1" x14ac:dyDescent="0.25">
      <c r="A21" s="520"/>
      <c r="B21" s="521"/>
      <c r="C21" s="522" t="s">
        <v>349</v>
      </c>
      <c r="D21" s="523">
        <v>511540885.06999999</v>
      </c>
      <c r="E21" s="524">
        <v>-8424917.1599999983</v>
      </c>
      <c r="F21" s="524">
        <v>503115967.90999997</v>
      </c>
      <c r="G21" s="524">
        <v>390970920.36000001</v>
      </c>
      <c r="H21" s="524">
        <v>375156356.84999996</v>
      </c>
      <c r="I21" s="525">
        <v>112145047.54999995</v>
      </c>
      <c r="IV21" s="526"/>
    </row>
    <row r="22" spans="1:256" ht="17.100000000000001" customHeight="1" x14ac:dyDescent="0.25">
      <c r="A22" s="520"/>
      <c r="B22" s="521"/>
      <c r="C22" s="522" t="s">
        <v>350</v>
      </c>
      <c r="D22" s="523">
        <v>827998243.27999997</v>
      </c>
      <c r="E22" s="524">
        <v>389063029.93000007</v>
      </c>
      <c r="F22" s="524">
        <v>1217061273.21</v>
      </c>
      <c r="G22" s="524">
        <v>973516577.13999999</v>
      </c>
      <c r="H22" s="524">
        <v>953718626.64999998</v>
      </c>
      <c r="I22" s="525">
        <v>243544696.07000005</v>
      </c>
      <c r="IV22" s="526"/>
    </row>
    <row r="23" spans="1:256" ht="17.100000000000001" customHeight="1" x14ac:dyDescent="0.25">
      <c r="A23" s="520"/>
      <c r="B23" s="521"/>
      <c r="C23" s="522" t="s">
        <v>351</v>
      </c>
      <c r="D23" s="523">
        <v>105843030.04000004</v>
      </c>
      <c r="E23" s="524">
        <v>-5889297.0300000077</v>
      </c>
      <c r="F23" s="524">
        <v>99953733.010000035</v>
      </c>
      <c r="G23" s="524">
        <v>92950810.280000016</v>
      </c>
      <c r="H23" s="524">
        <v>91324788.459999993</v>
      </c>
      <c r="I23" s="525">
        <v>7002922.7300000191</v>
      </c>
      <c r="IV23" s="526"/>
    </row>
    <row r="24" spans="1:256" ht="17.100000000000001" customHeight="1" x14ac:dyDescent="0.25">
      <c r="A24" s="520"/>
      <c r="B24" s="521"/>
      <c r="C24" s="522" t="s">
        <v>352</v>
      </c>
      <c r="D24" s="523">
        <v>35668410.410000004</v>
      </c>
      <c r="E24" s="524">
        <v>6214159.4500000011</v>
      </c>
      <c r="F24" s="524">
        <v>41882569.860000007</v>
      </c>
      <c r="G24" s="524">
        <v>28593678.18</v>
      </c>
      <c r="H24" s="524">
        <v>28019731.160000004</v>
      </c>
      <c r="I24" s="525">
        <v>13288891.680000007</v>
      </c>
      <c r="IV24" s="526"/>
    </row>
    <row r="25" spans="1:256" ht="17.100000000000001" customHeight="1" x14ac:dyDescent="0.25">
      <c r="A25" s="520"/>
      <c r="B25" s="521"/>
      <c r="C25" s="522" t="s">
        <v>353</v>
      </c>
      <c r="D25" s="523">
        <v>1485934773.7899992</v>
      </c>
      <c r="E25" s="524">
        <v>-18500290.530000113</v>
      </c>
      <c r="F25" s="524">
        <v>1467434483.259999</v>
      </c>
      <c r="G25" s="524">
        <v>1367394086.53</v>
      </c>
      <c r="H25" s="524">
        <v>1316219803.220001</v>
      </c>
      <c r="I25" s="525">
        <v>100040396.72999907</v>
      </c>
      <c r="IV25" s="526"/>
    </row>
    <row r="26" spans="1:256" ht="17.100000000000001" customHeight="1" x14ac:dyDescent="0.25">
      <c r="B26" s="527"/>
      <c r="C26" s="528"/>
      <c r="D26" s="523"/>
      <c r="E26" s="524"/>
      <c r="F26" s="524"/>
      <c r="G26" s="524"/>
      <c r="H26" s="524"/>
      <c r="I26" s="525"/>
    </row>
    <row r="27" spans="1:256" x14ac:dyDescent="0.25">
      <c r="B27" s="529"/>
      <c r="C27" s="530" t="s">
        <v>354</v>
      </c>
      <c r="D27" s="531">
        <v>5813055463.5299997</v>
      </c>
      <c r="E27" s="531">
        <v>1397735024.1300006</v>
      </c>
      <c r="F27" s="531">
        <v>7210790487.6600008</v>
      </c>
      <c r="G27" s="531">
        <v>5566332988.0999994</v>
      </c>
      <c r="H27" s="531">
        <v>5403536752.9300013</v>
      </c>
      <c r="I27" s="531">
        <v>1644457499.5600011</v>
      </c>
    </row>
    <row r="28" spans="1:256" x14ac:dyDescent="0.25">
      <c r="B28" s="341" t="s">
        <v>243</v>
      </c>
      <c r="C28" s="341"/>
      <c r="G28" s="532"/>
      <c r="H28" s="526"/>
      <c r="I28" s="533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11811023622047245" right="0.11811023622047245" top="0.55118110236220474" bottom="0.15748031496062992" header="0" footer="0"/>
  <pageSetup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"/>
  <sheetViews>
    <sheetView showGridLines="0" zoomScale="87" zoomScaleNormal="87" zoomScalePageLayoutView="87" workbookViewId="0"/>
  </sheetViews>
  <sheetFormatPr baseColWidth="10" defaultRowHeight="15" x14ac:dyDescent="0.25"/>
  <cols>
    <col min="1" max="1" width="2.42578125" customWidth="1"/>
    <col min="2" max="2" width="9.42578125" customWidth="1"/>
    <col min="3" max="3" width="36.42578125" customWidth="1"/>
    <col min="4" max="9" width="21" customWidth="1"/>
    <col min="10" max="10" width="2.7109375" customWidth="1"/>
    <col min="11" max="255" width="11.42578125" customWidth="1"/>
    <col min="257" max="257" width="2.7109375" customWidth="1"/>
    <col min="258" max="258" width="9.42578125" customWidth="1"/>
    <col min="259" max="259" width="36.42578125" customWidth="1"/>
    <col min="260" max="265" width="21" customWidth="1"/>
    <col min="266" max="266" width="2.7109375" customWidth="1"/>
    <col min="267" max="511" width="11.42578125" customWidth="1"/>
    <col min="513" max="513" width="2.7109375" customWidth="1"/>
    <col min="514" max="514" width="9.42578125" customWidth="1"/>
    <col min="515" max="515" width="36.42578125" customWidth="1"/>
    <col min="516" max="521" width="21" customWidth="1"/>
    <col min="522" max="522" width="2.7109375" customWidth="1"/>
    <col min="523" max="767" width="11.42578125" customWidth="1"/>
    <col min="769" max="769" width="2.7109375" customWidth="1"/>
    <col min="770" max="770" width="9.42578125" customWidth="1"/>
    <col min="771" max="771" width="36.42578125" customWidth="1"/>
    <col min="772" max="777" width="21" customWidth="1"/>
    <col min="778" max="778" width="2.7109375" customWidth="1"/>
    <col min="779" max="1023" width="11.42578125" customWidth="1"/>
    <col min="1025" max="1025" width="2.7109375" customWidth="1"/>
    <col min="1026" max="1026" width="9.42578125" customWidth="1"/>
    <col min="1027" max="1027" width="36.42578125" customWidth="1"/>
    <col min="1028" max="1033" width="21" customWidth="1"/>
    <col min="1034" max="1034" width="2.7109375" customWidth="1"/>
    <col min="1035" max="1279" width="11.42578125" customWidth="1"/>
    <col min="1281" max="1281" width="2.7109375" customWidth="1"/>
    <col min="1282" max="1282" width="9.42578125" customWidth="1"/>
    <col min="1283" max="1283" width="36.42578125" customWidth="1"/>
    <col min="1284" max="1289" width="21" customWidth="1"/>
    <col min="1290" max="1290" width="2.7109375" customWidth="1"/>
    <col min="1291" max="1535" width="11.42578125" customWidth="1"/>
    <col min="1537" max="1537" width="2.7109375" customWidth="1"/>
    <col min="1538" max="1538" width="9.42578125" customWidth="1"/>
    <col min="1539" max="1539" width="36.42578125" customWidth="1"/>
    <col min="1540" max="1545" width="21" customWidth="1"/>
    <col min="1546" max="1546" width="2.7109375" customWidth="1"/>
    <col min="1547" max="1791" width="11.42578125" customWidth="1"/>
    <col min="1793" max="1793" width="2.7109375" customWidth="1"/>
    <col min="1794" max="1794" width="9.42578125" customWidth="1"/>
    <col min="1795" max="1795" width="36.42578125" customWidth="1"/>
    <col min="1796" max="1801" width="21" customWidth="1"/>
    <col min="1802" max="1802" width="2.7109375" customWidth="1"/>
    <col min="1803" max="2047" width="11.42578125" customWidth="1"/>
    <col min="2049" max="2049" width="2.7109375" customWidth="1"/>
    <col min="2050" max="2050" width="9.42578125" customWidth="1"/>
    <col min="2051" max="2051" width="36.42578125" customWidth="1"/>
    <col min="2052" max="2057" width="21" customWidth="1"/>
    <col min="2058" max="2058" width="2.7109375" customWidth="1"/>
    <col min="2059" max="2303" width="11.42578125" customWidth="1"/>
    <col min="2305" max="2305" width="2.7109375" customWidth="1"/>
    <col min="2306" max="2306" width="9.42578125" customWidth="1"/>
    <col min="2307" max="2307" width="36.42578125" customWidth="1"/>
    <col min="2308" max="2313" width="21" customWidth="1"/>
    <col min="2314" max="2314" width="2.7109375" customWidth="1"/>
    <col min="2315" max="2559" width="11.42578125" customWidth="1"/>
    <col min="2561" max="2561" width="2.7109375" customWidth="1"/>
    <col min="2562" max="2562" width="9.42578125" customWidth="1"/>
    <col min="2563" max="2563" width="36.42578125" customWidth="1"/>
    <col min="2564" max="2569" width="21" customWidth="1"/>
    <col min="2570" max="2570" width="2.7109375" customWidth="1"/>
    <col min="2571" max="2815" width="11.42578125" customWidth="1"/>
    <col min="2817" max="2817" width="2.7109375" customWidth="1"/>
    <col min="2818" max="2818" width="9.42578125" customWidth="1"/>
    <col min="2819" max="2819" width="36.42578125" customWidth="1"/>
    <col min="2820" max="2825" width="21" customWidth="1"/>
    <col min="2826" max="2826" width="2.7109375" customWidth="1"/>
    <col min="2827" max="3071" width="11.42578125" customWidth="1"/>
    <col min="3073" max="3073" width="2.7109375" customWidth="1"/>
    <col min="3074" max="3074" width="9.42578125" customWidth="1"/>
    <col min="3075" max="3075" width="36.42578125" customWidth="1"/>
    <col min="3076" max="3081" width="21" customWidth="1"/>
    <col min="3082" max="3082" width="2.7109375" customWidth="1"/>
    <col min="3083" max="3327" width="11.42578125" customWidth="1"/>
    <col min="3329" max="3329" width="2.7109375" customWidth="1"/>
    <col min="3330" max="3330" width="9.42578125" customWidth="1"/>
    <col min="3331" max="3331" width="36.42578125" customWidth="1"/>
    <col min="3332" max="3337" width="21" customWidth="1"/>
    <col min="3338" max="3338" width="2.7109375" customWidth="1"/>
    <col min="3339" max="3583" width="11.42578125" customWidth="1"/>
    <col min="3585" max="3585" width="2.7109375" customWidth="1"/>
    <col min="3586" max="3586" width="9.42578125" customWidth="1"/>
    <col min="3587" max="3587" width="36.42578125" customWidth="1"/>
    <col min="3588" max="3593" width="21" customWidth="1"/>
    <col min="3594" max="3594" width="2.7109375" customWidth="1"/>
    <col min="3595" max="3839" width="11.42578125" customWidth="1"/>
    <col min="3841" max="3841" width="2.7109375" customWidth="1"/>
    <col min="3842" max="3842" width="9.42578125" customWidth="1"/>
    <col min="3843" max="3843" width="36.42578125" customWidth="1"/>
    <col min="3844" max="3849" width="21" customWidth="1"/>
    <col min="3850" max="3850" width="2.7109375" customWidth="1"/>
    <col min="3851" max="4095" width="11.42578125" customWidth="1"/>
    <col min="4097" max="4097" width="2.7109375" customWidth="1"/>
    <col min="4098" max="4098" width="9.42578125" customWidth="1"/>
    <col min="4099" max="4099" width="36.42578125" customWidth="1"/>
    <col min="4100" max="4105" width="21" customWidth="1"/>
    <col min="4106" max="4106" width="2.7109375" customWidth="1"/>
    <col min="4107" max="4351" width="11.42578125" customWidth="1"/>
    <col min="4353" max="4353" width="2.7109375" customWidth="1"/>
    <col min="4354" max="4354" width="9.42578125" customWidth="1"/>
    <col min="4355" max="4355" width="36.42578125" customWidth="1"/>
    <col min="4356" max="4361" width="21" customWidth="1"/>
    <col min="4362" max="4362" width="2.7109375" customWidth="1"/>
    <col min="4363" max="4607" width="11.42578125" customWidth="1"/>
    <col min="4609" max="4609" width="2.7109375" customWidth="1"/>
    <col min="4610" max="4610" width="9.42578125" customWidth="1"/>
    <col min="4611" max="4611" width="36.42578125" customWidth="1"/>
    <col min="4612" max="4617" width="21" customWidth="1"/>
    <col min="4618" max="4618" width="2.7109375" customWidth="1"/>
    <col min="4619" max="4863" width="11.42578125" customWidth="1"/>
    <col min="4865" max="4865" width="2.7109375" customWidth="1"/>
    <col min="4866" max="4866" width="9.42578125" customWidth="1"/>
    <col min="4867" max="4867" width="36.42578125" customWidth="1"/>
    <col min="4868" max="4873" width="21" customWidth="1"/>
    <col min="4874" max="4874" width="2.7109375" customWidth="1"/>
    <col min="4875" max="5119" width="11.42578125" customWidth="1"/>
    <col min="5121" max="5121" width="2.7109375" customWidth="1"/>
    <col min="5122" max="5122" width="9.42578125" customWidth="1"/>
    <col min="5123" max="5123" width="36.42578125" customWidth="1"/>
    <col min="5124" max="5129" width="21" customWidth="1"/>
    <col min="5130" max="5130" width="2.7109375" customWidth="1"/>
    <col min="5131" max="5375" width="11.42578125" customWidth="1"/>
    <col min="5377" max="5377" width="2.7109375" customWidth="1"/>
    <col min="5378" max="5378" width="9.42578125" customWidth="1"/>
    <col min="5379" max="5379" width="36.42578125" customWidth="1"/>
    <col min="5380" max="5385" width="21" customWidth="1"/>
    <col min="5386" max="5386" width="2.7109375" customWidth="1"/>
    <col min="5387" max="5631" width="11.42578125" customWidth="1"/>
    <col min="5633" max="5633" width="2.7109375" customWidth="1"/>
    <col min="5634" max="5634" width="9.42578125" customWidth="1"/>
    <col min="5635" max="5635" width="36.42578125" customWidth="1"/>
    <col min="5636" max="5641" width="21" customWidth="1"/>
    <col min="5642" max="5642" width="2.7109375" customWidth="1"/>
    <col min="5643" max="5887" width="11.42578125" customWidth="1"/>
    <col min="5889" max="5889" width="2.7109375" customWidth="1"/>
    <col min="5890" max="5890" width="9.42578125" customWidth="1"/>
    <col min="5891" max="5891" width="36.42578125" customWidth="1"/>
    <col min="5892" max="5897" width="21" customWidth="1"/>
    <col min="5898" max="5898" width="2.7109375" customWidth="1"/>
    <col min="5899" max="6143" width="11.42578125" customWidth="1"/>
    <col min="6145" max="6145" width="2.7109375" customWidth="1"/>
    <col min="6146" max="6146" width="9.42578125" customWidth="1"/>
    <col min="6147" max="6147" width="36.42578125" customWidth="1"/>
    <col min="6148" max="6153" width="21" customWidth="1"/>
    <col min="6154" max="6154" width="2.7109375" customWidth="1"/>
    <col min="6155" max="6399" width="11.42578125" customWidth="1"/>
    <col min="6401" max="6401" width="2.7109375" customWidth="1"/>
    <col min="6402" max="6402" width="9.42578125" customWidth="1"/>
    <col min="6403" max="6403" width="36.42578125" customWidth="1"/>
    <col min="6404" max="6409" width="21" customWidth="1"/>
    <col min="6410" max="6410" width="2.7109375" customWidth="1"/>
    <col min="6411" max="6655" width="11.42578125" customWidth="1"/>
    <col min="6657" max="6657" width="2.7109375" customWidth="1"/>
    <col min="6658" max="6658" width="9.42578125" customWidth="1"/>
    <col min="6659" max="6659" width="36.42578125" customWidth="1"/>
    <col min="6660" max="6665" width="21" customWidth="1"/>
    <col min="6666" max="6666" width="2.7109375" customWidth="1"/>
    <col min="6667" max="6911" width="11.42578125" customWidth="1"/>
    <col min="6913" max="6913" width="2.7109375" customWidth="1"/>
    <col min="6914" max="6914" width="9.42578125" customWidth="1"/>
    <col min="6915" max="6915" width="36.42578125" customWidth="1"/>
    <col min="6916" max="6921" width="21" customWidth="1"/>
    <col min="6922" max="6922" width="2.7109375" customWidth="1"/>
    <col min="6923" max="7167" width="11.42578125" customWidth="1"/>
    <col min="7169" max="7169" width="2.7109375" customWidth="1"/>
    <col min="7170" max="7170" width="9.42578125" customWidth="1"/>
    <col min="7171" max="7171" width="36.42578125" customWidth="1"/>
    <col min="7172" max="7177" width="21" customWidth="1"/>
    <col min="7178" max="7178" width="2.7109375" customWidth="1"/>
    <col min="7179" max="7423" width="11.42578125" customWidth="1"/>
    <col min="7425" max="7425" width="2.7109375" customWidth="1"/>
    <col min="7426" max="7426" width="9.42578125" customWidth="1"/>
    <col min="7427" max="7427" width="36.42578125" customWidth="1"/>
    <col min="7428" max="7433" width="21" customWidth="1"/>
    <col min="7434" max="7434" width="2.7109375" customWidth="1"/>
    <col min="7435" max="7679" width="11.42578125" customWidth="1"/>
    <col min="7681" max="7681" width="2.7109375" customWidth="1"/>
    <col min="7682" max="7682" width="9.42578125" customWidth="1"/>
    <col min="7683" max="7683" width="36.42578125" customWidth="1"/>
    <col min="7684" max="7689" width="21" customWidth="1"/>
    <col min="7690" max="7690" width="2.7109375" customWidth="1"/>
    <col min="7691" max="7935" width="11.42578125" customWidth="1"/>
    <col min="7937" max="7937" width="2.7109375" customWidth="1"/>
    <col min="7938" max="7938" width="9.42578125" customWidth="1"/>
    <col min="7939" max="7939" width="36.42578125" customWidth="1"/>
    <col min="7940" max="7945" width="21" customWidth="1"/>
    <col min="7946" max="7946" width="2.7109375" customWidth="1"/>
    <col min="7947" max="8191" width="11.42578125" customWidth="1"/>
    <col min="8193" max="8193" width="2.7109375" customWidth="1"/>
    <col min="8194" max="8194" width="9.42578125" customWidth="1"/>
    <col min="8195" max="8195" width="36.42578125" customWidth="1"/>
    <col min="8196" max="8201" width="21" customWidth="1"/>
    <col min="8202" max="8202" width="2.7109375" customWidth="1"/>
    <col min="8203" max="8447" width="11.42578125" customWidth="1"/>
    <col min="8449" max="8449" width="2.7109375" customWidth="1"/>
    <col min="8450" max="8450" width="9.42578125" customWidth="1"/>
    <col min="8451" max="8451" width="36.42578125" customWidth="1"/>
    <col min="8452" max="8457" width="21" customWidth="1"/>
    <col min="8458" max="8458" width="2.7109375" customWidth="1"/>
    <col min="8459" max="8703" width="11.42578125" customWidth="1"/>
    <col min="8705" max="8705" width="2.7109375" customWidth="1"/>
    <col min="8706" max="8706" width="9.42578125" customWidth="1"/>
    <col min="8707" max="8707" width="36.42578125" customWidth="1"/>
    <col min="8708" max="8713" width="21" customWidth="1"/>
    <col min="8714" max="8714" width="2.7109375" customWidth="1"/>
    <col min="8715" max="8959" width="11.42578125" customWidth="1"/>
    <col min="8961" max="8961" width="2.7109375" customWidth="1"/>
    <col min="8962" max="8962" width="9.42578125" customWidth="1"/>
    <col min="8963" max="8963" width="36.42578125" customWidth="1"/>
    <col min="8964" max="8969" width="21" customWidth="1"/>
    <col min="8970" max="8970" width="2.7109375" customWidth="1"/>
    <col min="8971" max="9215" width="11.42578125" customWidth="1"/>
    <col min="9217" max="9217" width="2.7109375" customWidth="1"/>
    <col min="9218" max="9218" width="9.42578125" customWidth="1"/>
    <col min="9219" max="9219" width="36.42578125" customWidth="1"/>
    <col min="9220" max="9225" width="21" customWidth="1"/>
    <col min="9226" max="9226" width="2.7109375" customWidth="1"/>
    <col min="9227" max="9471" width="11.42578125" customWidth="1"/>
    <col min="9473" max="9473" width="2.7109375" customWidth="1"/>
    <col min="9474" max="9474" width="9.42578125" customWidth="1"/>
    <col min="9475" max="9475" width="36.42578125" customWidth="1"/>
    <col min="9476" max="9481" width="21" customWidth="1"/>
    <col min="9482" max="9482" width="2.7109375" customWidth="1"/>
    <col min="9483" max="9727" width="11.42578125" customWidth="1"/>
    <col min="9729" max="9729" width="2.7109375" customWidth="1"/>
    <col min="9730" max="9730" width="9.42578125" customWidth="1"/>
    <col min="9731" max="9731" width="36.42578125" customWidth="1"/>
    <col min="9732" max="9737" width="21" customWidth="1"/>
    <col min="9738" max="9738" width="2.7109375" customWidth="1"/>
    <col min="9739" max="9983" width="11.42578125" customWidth="1"/>
    <col min="9985" max="9985" width="2.7109375" customWidth="1"/>
    <col min="9986" max="9986" width="9.42578125" customWidth="1"/>
    <col min="9987" max="9987" width="36.42578125" customWidth="1"/>
    <col min="9988" max="9993" width="21" customWidth="1"/>
    <col min="9994" max="9994" width="2.7109375" customWidth="1"/>
    <col min="9995" max="10239" width="11.42578125" customWidth="1"/>
    <col min="10241" max="10241" width="2.7109375" customWidth="1"/>
    <col min="10242" max="10242" width="9.42578125" customWidth="1"/>
    <col min="10243" max="10243" width="36.42578125" customWidth="1"/>
    <col min="10244" max="10249" width="21" customWidth="1"/>
    <col min="10250" max="10250" width="2.7109375" customWidth="1"/>
    <col min="10251" max="10495" width="11.42578125" customWidth="1"/>
    <col min="10497" max="10497" width="2.7109375" customWidth="1"/>
    <col min="10498" max="10498" width="9.42578125" customWidth="1"/>
    <col min="10499" max="10499" width="36.42578125" customWidth="1"/>
    <col min="10500" max="10505" width="21" customWidth="1"/>
    <col min="10506" max="10506" width="2.7109375" customWidth="1"/>
    <col min="10507" max="10751" width="11.42578125" customWidth="1"/>
    <col min="10753" max="10753" width="2.7109375" customWidth="1"/>
    <col min="10754" max="10754" width="9.42578125" customWidth="1"/>
    <col min="10755" max="10755" width="36.42578125" customWidth="1"/>
    <col min="10756" max="10761" width="21" customWidth="1"/>
    <col min="10762" max="10762" width="2.7109375" customWidth="1"/>
    <col min="10763" max="11007" width="11.42578125" customWidth="1"/>
    <col min="11009" max="11009" width="2.7109375" customWidth="1"/>
    <col min="11010" max="11010" width="9.42578125" customWidth="1"/>
    <col min="11011" max="11011" width="36.42578125" customWidth="1"/>
    <col min="11012" max="11017" width="21" customWidth="1"/>
    <col min="11018" max="11018" width="2.7109375" customWidth="1"/>
    <col min="11019" max="11263" width="11.42578125" customWidth="1"/>
    <col min="11265" max="11265" width="2.7109375" customWidth="1"/>
    <col min="11266" max="11266" width="9.42578125" customWidth="1"/>
    <col min="11267" max="11267" width="36.42578125" customWidth="1"/>
    <col min="11268" max="11273" width="21" customWidth="1"/>
    <col min="11274" max="11274" width="2.7109375" customWidth="1"/>
    <col min="11275" max="11519" width="11.42578125" customWidth="1"/>
    <col min="11521" max="11521" width="2.7109375" customWidth="1"/>
    <col min="11522" max="11522" width="9.42578125" customWidth="1"/>
    <col min="11523" max="11523" width="36.42578125" customWidth="1"/>
    <col min="11524" max="11529" width="21" customWidth="1"/>
    <col min="11530" max="11530" width="2.7109375" customWidth="1"/>
    <col min="11531" max="11775" width="11.42578125" customWidth="1"/>
    <col min="11777" max="11777" width="2.7109375" customWidth="1"/>
    <col min="11778" max="11778" width="9.42578125" customWidth="1"/>
    <col min="11779" max="11779" width="36.42578125" customWidth="1"/>
    <col min="11780" max="11785" width="21" customWidth="1"/>
    <col min="11786" max="11786" width="2.7109375" customWidth="1"/>
    <col min="11787" max="12031" width="11.42578125" customWidth="1"/>
    <col min="12033" max="12033" width="2.7109375" customWidth="1"/>
    <col min="12034" max="12034" width="9.42578125" customWidth="1"/>
    <col min="12035" max="12035" width="36.42578125" customWidth="1"/>
    <col min="12036" max="12041" width="21" customWidth="1"/>
    <col min="12042" max="12042" width="2.7109375" customWidth="1"/>
    <col min="12043" max="12287" width="11.42578125" customWidth="1"/>
    <col min="12289" max="12289" width="2.7109375" customWidth="1"/>
    <col min="12290" max="12290" width="9.42578125" customWidth="1"/>
    <col min="12291" max="12291" width="36.42578125" customWidth="1"/>
    <col min="12292" max="12297" width="21" customWidth="1"/>
    <col min="12298" max="12298" width="2.7109375" customWidth="1"/>
    <col min="12299" max="12543" width="11.42578125" customWidth="1"/>
    <col min="12545" max="12545" width="2.7109375" customWidth="1"/>
    <col min="12546" max="12546" width="9.42578125" customWidth="1"/>
    <col min="12547" max="12547" width="36.42578125" customWidth="1"/>
    <col min="12548" max="12553" width="21" customWidth="1"/>
    <col min="12554" max="12554" width="2.7109375" customWidth="1"/>
    <col min="12555" max="12799" width="11.42578125" customWidth="1"/>
    <col min="12801" max="12801" width="2.7109375" customWidth="1"/>
    <col min="12802" max="12802" width="9.42578125" customWidth="1"/>
    <col min="12803" max="12803" width="36.42578125" customWidth="1"/>
    <col min="12804" max="12809" width="21" customWidth="1"/>
    <col min="12810" max="12810" width="2.7109375" customWidth="1"/>
    <col min="12811" max="13055" width="11.42578125" customWidth="1"/>
    <col min="13057" max="13057" width="2.7109375" customWidth="1"/>
    <col min="13058" max="13058" width="9.42578125" customWidth="1"/>
    <col min="13059" max="13059" width="36.42578125" customWidth="1"/>
    <col min="13060" max="13065" width="21" customWidth="1"/>
    <col min="13066" max="13066" width="2.7109375" customWidth="1"/>
    <col min="13067" max="13311" width="11.42578125" customWidth="1"/>
    <col min="13313" max="13313" width="2.7109375" customWidth="1"/>
    <col min="13314" max="13314" width="9.42578125" customWidth="1"/>
    <col min="13315" max="13315" width="36.42578125" customWidth="1"/>
    <col min="13316" max="13321" width="21" customWidth="1"/>
    <col min="13322" max="13322" width="2.7109375" customWidth="1"/>
    <col min="13323" max="13567" width="11.42578125" customWidth="1"/>
    <col min="13569" max="13569" width="2.7109375" customWidth="1"/>
    <col min="13570" max="13570" width="9.42578125" customWidth="1"/>
    <col min="13571" max="13571" width="36.42578125" customWidth="1"/>
    <col min="13572" max="13577" width="21" customWidth="1"/>
    <col min="13578" max="13578" width="2.7109375" customWidth="1"/>
    <col min="13579" max="13823" width="11.42578125" customWidth="1"/>
    <col min="13825" max="13825" width="2.7109375" customWidth="1"/>
    <col min="13826" max="13826" width="9.42578125" customWidth="1"/>
    <col min="13827" max="13827" width="36.42578125" customWidth="1"/>
    <col min="13828" max="13833" width="21" customWidth="1"/>
    <col min="13834" max="13834" width="2.7109375" customWidth="1"/>
    <col min="13835" max="14079" width="11.42578125" customWidth="1"/>
    <col min="14081" max="14081" width="2.7109375" customWidth="1"/>
    <col min="14082" max="14082" width="9.42578125" customWidth="1"/>
    <col min="14083" max="14083" width="36.42578125" customWidth="1"/>
    <col min="14084" max="14089" width="21" customWidth="1"/>
    <col min="14090" max="14090" width="2.7109375" customWidth="1"/>
    <col min="14091" max="14335" width="11.42578125" customWidth="1"/>
    <col min="14337" max="14337" width="2.7109375" customWidth="1"/>
    <col min="14338" max="14338" width="9.42578125" customWidth="1"/>
    <col min="14339" max="14339" width="36.42578125" customWidth="1"/>
    <col min="14340" max="14345" width="21" customWidth="1"/>
    <col min="14346" max="14346" width="2.7109375" customWidth="1"/>
    <col min="14347" max="14591" width="11.42578125" customWidth="1"/>
    <col min="14593" max="14593" width="2.7109375" customWidth="1"/>
    <col min="14594" max="14594" width="9.42578125" customWidth="1"/>
    <col min="14595" max="14595" width="36.42578125" customWidth="1"/>
    <col min="14596" max="14601" width="21" customWidth="1"/>
    <col min="14602" max="14602" width="2.7109375" customWidth="1"/>
    <col min="14603" max="14847" width="11.42578125" customWidth="1"/>
    <col min="14849" max="14849" width="2.7109375" customWidth="1"/>
    <col min="14850" max="14850" width="9.42578125" customWidth="1"/>
    <col min="14851" max="14851" width="36.42578125" customWidth="1"/>
    <col min="14852" max="14857" width="21" customWidth="1"/>
    <col min="14858" max="14858" width="2.7109375" customWidth="1"/>
    <col min="14859" max="15103" width="11.42578125" customWidth="1"/>
    <col min="15105" max="15105" width="2.7109375" customWidth="1"/>
    <col min="15106" max="15106" width="9.42578125" customWidth="1"/>
    <col min="15107" max="15107" width="36.42578125" customWidth="1"/>
    <col min="15108" max="15113" width="21" customWidth="1"/>
    <col min="15114" max="15114" width="2.7109375" customWidth="1"/>
    <col min="15115" max="15359" width="11.42578125" customWidth="1"/>
    <col min="15361" max="15361" width="2.7109375" customWidth="1"/>
    <col min="15362" max="15362" width="9.42578125" customWidth="1"/>
    <col min="15363" max="15363" width="36.42578125" customWidth="1"/>
    <col min="15364" max="15369" width="21" customWidth="1"/>
    <col min="15370" max="15370" width="2.7109375" customWidth="1"/>
    <col min="15371" max="15615" width="11.42578125" customWidth="1"/>
    <col min="15617" max="15617" width="2.7109375" customWidth="1"/>
    <col min="15618" max="15618" width="9.42578125" customWidth="1"/>
    <col min="15619" max="15619" width="36.42578125" customWidth="1"/>
    <col min="15620" max="15625" width="21" customWidth="1"/>
    <col min="15626" max="15626" width="2.7109375" customWidth="1"/>
    <col min="15627" max="15871" width="11.42578125" customWidth="1"/>
    <col min="15873" max="15873" width="2.7109375" customWidth="1"/>
    <col min="15874" max="15874" width="9.42578125" customWidth="1"/>
    <col min="15875" max="15875" width="36.42578125" customWidth="1"/>
    <col min="15876" max="15881" width="21" customWidth="1"/>
    <col min="15882" max="15882" width="2.7109375" customWidth="1"/>
    <col min="15883" max="16127" width="11.42578125" customWidth="1"/>
    <col min="16129" max="16129" width="2.7109375" customWidth="1"/>
    <col min="16130" max="16130" width="9.42578125" customWidth="1"/>
    <col min="16131" max="16131" width="36.42578125" customWidth="1"/>
    <col min="16132" max="16137" width="21" customWidth="1"/>
    <col min="16138" max="16138" width="2.7109375" customWidth="1"/>
    <col min="16139" max="16383" width="11.42578125" customWidth="1"/>
  </cols>
  <sheetData>
    <row r="2" spans="1:9" ht="9" customHeight="1" x14ac:dyDescent="0.25">
      <c r="B2" s="493"/>
      <c r="C2" s="494"/>
      <c r="D2" s="494"/>
      <c r="E2" s="494"/>
      <c r="F2" s="494"/>
      <c r="G2" s="494"/>
      <c r="H2" s="494"/>
      <c r="I2" s="495"/>
    </row>
    <row r="3" spans="1:9" x14ac:dyDescent="0.25">
      <c r="B3" s="496" t="s">
        <v>38</v>
      </c>
      <c r="C3" s="497"/>
      <c r="D3" s="497"/>
      <c r="E3" s="497"/>
      <c r="F3" s="497"/>
      <c r="G3" s="497"/>
      <c r="H3" s="497"/>
      <c r="I3" s="498"/>
    </row>
    <row r="4" spans="1:9" x14ac:dyDescent="0.25">
      <c r="B4" s="499" t="s">
        <v>328</v>
      </c>
      <c r="C4" s="500"/>
      <c r="D4" s="500"/>
      <c r="E4" s="500"/>
      <c r="F4" s="500"/>
      <c r="G4" s="500"/>
      <c r="H4" s="500"/>
      <c r="I4" s="501"/>
    </row>
    <row r="5" spans="1:9" x14ac:dyDescent="0.25">
      <c r="B5" s="499" t="s">
        <v>329</v>
      </c>
      <c r="C5" s="500"/>
      <c r="D5" s="500"/>
      <c r="E5" s="500"/>
      <c r="F5" s="500"/>
      <c r="G5" s="500"/>
      <c r="H5" s="500"/>
      <c r="I5" s="501"/>
    </row>
    <row r="6" spans="1:9" x14ac:dyDescent="0.25">
      <c r="B6" s="502" t="s">
        <v>330</v>
      </c>
      <c r="C6" s="503"/>
      <c r="D6" s="503"/>
      <c r="E6" s="503"/>
      <c r="F6" s="503"/>
      <c r="G6" s="503"/>
      <c r="H6" s="503"/>
      <c r="I6" s="503"/>
    </row>
    <row r="7" spans="1:9" x14ac:dyDescent="0.25">
      <c r="B7" s="534"/>
      <c r="C7" s="534"/>
      <c r="D7" s="534"/>
      <c r="E7" s="534"/>
      <c r="F7" s="534"/>
      <c r="G7" s="534"/>
      <c r="H7" s="534"/>
      <c r="I7" s="534"/>
    </row>
    <row r="8" spans="1:9" x14ac:dyDescent="0.25">
      <c r="B8" s="505" t="s">
        <v>201</v>
      </c>
      <c r="C8" s="506"/>
      <c r="D8" s="507" t="s">
        <v>331</v>
      </c>
      <c r="E8" s="508"/>
      <c r="F8" s="508"/>
      <c r="G8" s="508"/>
      <c r="H8" s="509"/>
      <c r="I8" s="510" t="s">
        <v>332</v>
      </c>
    </row>
    <row r="9" spans="1:9" ht="26.25" x14ac:dyDescent="0.25">
      <c r="B9" s="511"/>
      <c r="C9" s="512"/>
      <c r="D9" s="513" t="s">
        <v>333</v>
      </c>
      <c r="E9" s="514" t="s">
        <v>334</v>
      </c>
      <c r="F9" s="513" t="s">
        <v>335</v>
      </c>
      <c r="G9" s="513" t="s">
        <v>336</v>
      </c>
      <c r="H9" s="513" t="s">
        <v>337</v>
      </c>
      <c r="I9" s="510"/>
    </row>
    <row r="10" spans="1:9" x14ac:dyDescent="0.25">
      <c r="B10" s="535"/>
      <c r="C10" s="536"/>
      <c r="D10" s="515">
        <v>1</v>
      </c>
      <c r="E10" s="515">
        <v>2</v>
      </c>
      <c r="F10" s="515" t="s">
        <v>338</v>
      </c>
      <c r="G10" s="515">
        <v>4</v>
      </c>
      <c r="H10" s="515">
        <v>5</v>
      </c>
      <c r="I10" s="515" t="s">
        <v>339</v>
      </c>
    </row>
    <row r="11" spans="1:9" x14ac:dyDescent="0.25">
      <c r="A11" s="537"/>
      <c r="B11" s="538"/>
      <c r="C11" s="539"/>
      <c r="D11" s="540"/>
      <c r="E11" s="540"/>
      <c r="F11" s="540"/>
      <c r="G11" s="540"/>
      <c r="H11" s="540"/>
      <c r="I11" s="540"/>
    </row>
    <row r="12" spans="1:9" x14ac:dyDescent="0.25">
      <c r="A12" s="537"/>
      <c r="B12" s="541"/>
      <c r="C12" s="522" t="s">
        <v>355</v>
      </c>
      <c r="D12" s="525">
        <v>5813055463.5299997</v>
      </c>
      <c r="E12" s="525">
        <v>1397735024.1300006</v>
      </c>
      <c r="F12" s="525">
        <v>7210790487.6600008</v>
      </c>
      <c r="G12" s="525">
        <v>5566332988.0999994</v>
      </c>
      <c r="H12" s="525">
        <v>5403536752.9300013</v>
      </c>
      <c r="I12" s="525">
        <v>1644457499.5600011</v>
      </c>
    </row>
    <row r="13" spans="1:9" x14ac:dyDescent="0.25">
      <c r="B13" s="541"/>
      <c r="C13" s="522" t="s">
        <v>356</v>
      </c>
      <c r="D13" s="525"/>
      <c r="E13" s="525"/>
      <c r="F13" s="525">
        <v>0</v>
      </c>
      <c r="G13" s="525"/>
      <c r="H13" s="525"/>
      <c r="I13" s="525">
        <v>0</v>
      </c>
    </row>
    <row r="14" spans="1:9" x14ac:dyDescent="0.25">
      <c r="B14" s="541"/>
      <c r="C14" s="522" t="s">
        <v>357</v>
      </c>
      <c r="D14" s="525"/>
      <c r="E14" s="525"/>
      <c r="F14" s="525">
        <v>0</v>
      </c>
      <c r="G14" s="525"/>
      <c r="H14" s="525"/>
      <c r="I14" s="525">
        <v>0</v>
      </c>
    </row>
    <row r="15" spans="1:9" x14ac:dyDescent="0.25">
      <c r="B15" s="541"/>
      <c r="C15" s="522" t="s">
        <v>358</v>
      </c>
      <c r="D15" s="525"/>
      <c r="E15" s="525"/>
      <c r="F15" s="525">
        <v>0</v>
      </c>
      <c r="G15" s="525"/>
      <c r="H15" s="525"/>
      <c r="I15" s="525">
        <v>0</v>
      </c>
    </row>
    <row r="16" spans="1:9" x14ac:dyDescent="0.25">
      <c r="B16" s="542"/>
      <c r="C16" s="543"/>
      <c r="D16" s="525"/>
      <c r="E16" s="525"/>
      <c r="F16" s="525"/>
      <c r="G16" s="525"/>
      <c r="H16" s="525"/>
      <c r="I16" s="544"/>
    </row>
    <row r="17" spans="2:9" x14ac:dyDescent="0.25">
      <c r="B17" s="545"/>
      <c r="C17" s="530" t="s">
        <v>354</v>
      </c>
      <c r="D17" s="531">
        <v>5813055463.5299997</v>
      </c>
      <c r="E17" s="531">
        <v>1397735024.1300006</v>
      </c>
      <c r="F17" s="531">
        <v>7210790487.6600008</v>
      </c>
      <c r="G17" s="531">
        <v>5566332988.0999994</v>
      </c>
      <c r="H17" s="531">
        <v>5403536752.9300013</v>
      </c>
      <c r="I17" s="531">
        <v>1644457499.5600011</v>
      </c>
    </row>
    <row r="18" spans="2:9" x14ac:dyDescent="0.25">
      <c r="B18" s="341" t="s">
        <v>243</v>
      </c>
      <c r="C18" s="341"/>
      <c r="G18" s="532"/>
      <c r="H18" s="526"/>
      <c r="I18" s="533"/>
    </row>
  </sheetData>
  <mergeCells count="8">
    <mergeCell ref="B2:I2"/>
    <mergeCell ref="B3:I3"/>
    <mergeCell ref="B4:I4"/>
    <mergeCell ref="B5:I5"/>
    <mergeCell ref="B6:I6"/>
    <mergeCell ref="B8:C10"/>
    <mergeCell ref="D8:H8"/>
    <mergeCell ref="I8:I9"/>
  </mergeCells>
  <printOptions horizontalCentered="1"/>
  <pageMargins left="0.7" right="0.7" top="0.75" bottom="0.75" header="0.3" footer="0.3"/>
  <pageSetup scale="71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Inicio</vt:lpstr>
      <vt:lpstr>Situación Financiera</vt:lpstr>
      <vt:lpstr>Actividades</vt:lpstr>
      <vt:lpstr>Variaciones</vt:lpstr>
      <vt:lpstr>Cambios</vt:lpstr>
      <vt:lpstr>Analitico Activo</vt:lpstr>
      <vt:lpstr>Flujo</vt:lpstr>
      <vt:lpstr>Clasificación Administrativa 1</vt:lpstr>
      <vt:lpstr>Clasificación Administrativa 2</vt:lpstr>
      <vt:lpstr>Clasificación Funcional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'Clasificación Administrativa 1'!Área_de_impresión</vt:lpstr>
      <vt:lpstr>'Clasificación Administrativa 2'!Área_de_impresión</vt:lpstr>
      <vt:lpstr>'Clasificación Funcional'!Área_de_impresión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Maria Elena Rendon Lopez</cp:lastModifiedBy>
  <cp:lastPrinted>2019-02-08T16:58:08Z</cp:lastPrinted>
  <dcterms:created xsi:type="dcterms:W3CDTF">2017-04-18T21:21:51Z</dcterms:created>
  <dcterms:modified xsi:type="dcterms:W3CDTF">2019-02-08T16:59:51Z</dcterms:modified>
</cp:coreProperties>
</file>